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120" yWindow="60" windowWidth="16605" windowHeight="7860" activeTab="1"/>
  </bookViews>
  <sheets>
    <sheet name="не входящие в перечень" sheetId="5" r:id="rId1"/>
    <sheet name="стирка" sheetId="11" r:id="rId2"/>
    <sheet name="входящие в перечень" sheetId="22" r:id="rId3"/>
    <sheet name="входящие сверх нормы" sheetId="21" r:id="rId4"/>
  </sheets>
  <definedNames>
    <definedName name="_xlnm.Print_Area" localSheetId="3">'входящие сверх нормы'!$A$1:$H$100</definedName>
    <definedName name="_xlnm.Print_Area" localSheetId="1">стирка!$A$1:$F$329</definedName>
  </definedNames>
  <calcPr calcId="152511"/>
</workbook>
</file>

<file path=xl/calcChain.xml><?xml version="1.0" encoding="utf-8"?>
<calcChain xmlns="http://schemas.openxmlformats.org/spreadsheetml/2006/main">
  <c r="H101" i="22" l="1"/>
  <c r="H100" i="22"/>
  <c r="H99" i="22"/>
  <c r="H97" i="22"/>
  <c r="H96" i="22"/>
  <c r="H95" i="22"/>
  <c r="H93" i="22"/>
  <c r="H92" i="22"/>
  <c r="H91" i="22"/>
  <c r="H90" i="22"/>
  <c r="H89" i="22"/>
  <c r="H88" i="22"/>
  <c r="H87" i="22"/>
  <c r="H86" i="22"/>
  <c r="H85" i="22"/>
  <c r="H84" i="22"/>
  <c r="H83" i="22"/>
  <c r="H82" i="22"/>
  <c r="H81" i="22"/>
  <c r="H80" i="22"/>
  <c r="H79" i="22"/>
  <c r="H78" i="22"/>
  <c r="H77" i="22"/>
  <c r="H76" i="22"/>
  <c r="H75" i="22"/>
  <c r="H74" i="22"/>
  <c r="H73" i="22"/>
  <c r="H72" i="22"/>
  <c r="H71" i="22"/>
  <c r="H70" i="22"/>
  <c r="H69" i="22"/>
  <c r="H68" i="22"/>
  <c r="H67" i="22"/>
  <c r="H66" i="22"/>
  <c r="H65" i="22"/>
  <c r="H64" i="22"/>
  <c r="H63" i="22"/>
  <c r="H62" i="22"/>
  <c r="H61" i="22"/>
  <c r="H60" i="22"/>
  <c r="H59" i="22"/>
  <c r="H58" i="22"/>
  <c r="H57" i="22"/>
  <c r="H56" i="22"/>
  <c r="H55" i="22"/>
  <c r="H54" i="22"/>
  <c r="H53" i="22"/>
  <c r="H52" i="22"/>
  <c r="H51" i="22"/>
  <c r="H50" i="22"/>
  <c r="H49" i="22"/>
  <c r="H48" i="22"/>
  <c r="H47" i="22"/>
  <c r="H46" i="22"/>
  <c r="H45" i="22"/>
  <c r="H44" i="22"/>
  <c r="H43" i="22"/>
  <c r="H42" i="22"/>
  <c r="H41" i="22"/>
  <c r="H40" i="22"/>
  <c r="H38" i="22"/>
  <c r="H37" i="22"/>
  <c r="H36" i="22"/>
  <c r="H35" i="22"/>
  <c r="H34" i="22"/>
  <c r="H33" i="22"/>
  <c r="H32" i="22"/>
  <c r="H30" i="22"/>
  <c r="H29" i="22"/>
  <c r="H28" i="22"/>
  <c r="H27" i="22"/>
  <c r="H26" i="22"/>
  <c r="H25" i="22"/>
  <c r="H24" i="22"/>
  <c r="H23" i="22"/>
  <c r="H22" i="22"/>
  <c r="H21" i="22"/>
  <c r="H20" i="22"/>
  <c r="H19" i="22"/>
  <c r="H17" i="22"/>
  <c r="H16" i="22"/>
  <c r="H15" i="22"/>
  <c r="H14" i="22"/>
  <c r="A15" i="11" l="1"/>
  <c r="A16" i="11" s="1"/>
  <c r="A17" i="11" s="1"/>
  <c r="A18" i="11" s="1"/>
  <c r="A19" i="11" s="1"/>
  <c r="A20" i="11" s="1"/>
  <c r="A21" i="11" s="1"/>
  <c r="A22" i="11" s="1"/>
  <c r="G309" i="5" l="1"/>
  <c r="H309" i="5" s="1"/>
  <c r="G308" i="5"/>
  <c r="H308" i="5" l="1"/>
  <c r="I308" i="5" s="1"/>
  <c r="I309" i="5"/>
  <c r="H100" i="21" l="1"/>
  <c r="H99" i="21"/>
  <c r="H98" i="21"/>
  <c r="H96" i="21"/>
  <c r="H95" i="21"/>
  <c r="H94" i="21"/>
  <c r="H92" i="21"/>
  <c r="H91" i="21"/>
  <c r="H90" i="21"/>
  <c r="H89" i="21"/>
  <c r="H88" i="21"/>
  <c r="H87" i="21"/>
  <c r="H86" i="21"/>
  <c r="H85" i="21"/>
  <c r="H84" i="21"/>
  <c r="H83" i="21"/>
  <c r="H82" i="21"/>
  <c r="H81" i="21"/>
  <c r="H80" i="21"/>
  <c r="H79" i="21"/>
  <c r="H78" i="21"/>
  <c r="H77" i="21"/>
  <c r="H76" i="21"/>
  <c r="H75" i="21"/>
  <c r="H74" i="21"/>
  <c r="H73" i="21"/>
  <c r="H72" i="21"/>
  <c r="H71" i="21"/>
  <c r="H70" i="21"/>
  <c r="H69" i="21"/>
  <c r="H68" i="21"/>
  <c r="H67" i="21"/>
  <c r="H66" i="21"/>
  <c r="H65" i="21"/>
  <c r="H64" i="21"/>
  <c r="H63" i="21"/>
  <c r="H62" i="21"/>
  <c r="H61" i="21"/>
  <c r="H60" i="21"/>
  <c r="H59" i="21"/>
  <c r="H58" i="21"/>
  <c r="H57" i="21"/>
  <c r="H56" i="21"/>
  <c r="H55" i="21"/>
  <c r="H54" i="21"/>
  <c r="H53" i="21"/>
  <c r="H52" i="21"/>
  <c r="H51" i="21"/>
  <c r="H50" i="21"/>
  <c r="H49" i="21"/>
  <c r="H48" i="21"/>
  <c r="H47" i="21"/>
  <c r="H46" i="21"/>
  <c r="H45" i="21"/>
  <c r="H44" i="21"/>
  <c r="H43" i="21"/>
  <c r="H42" i="21"/>
  <c r="H41" i="21"/>
  <c r="H40" i="21"/>
  <c r="H39" i="21"/>
  <c r="H37" i="21"/>
  <c r="H36" i="21"/>
  <c r="H35" i="21"/>
  <c r="H34" i="21"/>
  <c r="H33" i="21"/>
  <c r="H32" i="21"/>
  <c r="H31" i="21"/>
  <c r="H29" i="21"/>
  <c r="H28" i="21"/>
  <c r="H27" i="21"/>
  <c r="H26" i="21"/>
  <c r="H25" i="21"/>
  <c r="H24" i="21"/>
  <c r="H23" i="21"/>
  <c r="H22" i="21"/>
  <c r="H21" i="21"/>
  <c r="H20" i="21"/>
  <c r="H19" i="21"/>
  <c r="H18" i="21"/>
  <c r="H16" i="21"/>
  <c r="H15" i="21"/>
  <c r="H14" i="21"/>
  <c r="H13" i="21"/>
  <c r="G307" i="5" l="1"/>
  <c r="H307" i="5" s="1"/>
  <c r="G306" i="5"/>
  <c r="G305" i="5"/>
  <c r="H305" i="5" s="1"/>
  <c r="G304" i="5"/>
  <c r="H304" i="5" s="1"/>
  <c r="G303" i="5"/>
  <c r="H303" i="5" s="1"/>
  <c r="G302" i="5"/>
  <c r="G301" i="5"/>
  <c r="H301" i="5" s="1"/>
  <c r="G300" i="5"/>
  <c r="H300" i="5" s="1"/>
  <c r="G299" i="5"/>
  <c r="H299" i="5" s="1"/>
  <c r="G298" i="5"/>
  <c r="G297" i="5"/>
  <c r="H297" i="5" s="1"/>
  <c r="G296" i="5"/>
  <c r="H296" i="5" s="1"/>
  <c r="G295" i="5"/>
  <c r="H295" i="5" s="1"/>
  <c r="G294" i="5"/>
  <c r="G293" i="5"/>
  <c r="H293" i="5" s="1"/>
  <c r="G292" i="5"/>
  <c r="H292" i="5" s="1"/>
  <c r="G291" i="5"/>
  <c r="H291" i="5" s="1"/>
  <c r="G290" i="5"/>
  <c r="G289" i="5"/>
  <c r="H289" i="5" s="1"/>
  <c r="G288" i="5"/>
  <c r="H288" i="5" s="1"/>
  <c r="G287" i="5"/>
  <c r="H287" i="5" s="1"/>
  <c r="G286" i="5"/>
  <c r="G285" i="5"/>
  <c r="H285" i="5" s="1"/>
  <c r="G284" i="5"/>
  <c r="H284" i="5" s="1"/>
  <c r="G283" i="5"/>
  <c r="H283" i="5" s="1"/>
  <c r="G282" i="5"/>
  <c r="G280" i="5"/>
  <c r="G279" i="5"/>
  <c r="H279" i="5" s="1"/>
  <c r="G278" i="5"/>
  <c r="H278" i="5" s="1"/>
  <c r="G277" i="5"/>
  <c r="H277" i="5" s="1"/>
  <c r="G276" i="5"/>
  <c r="G275" i="5"/>
  <c r="H275" i="5" s="1"/>
  <c r="G274" i="5"/>
  <c r="H274" i="5" s="1"/>
  <c r="G273" i="5"/>
  <c r="H273" i="5" s="1"/>
  <c r="G272" i="5"/>
  <c r="G271" i="5"/>
  <c r="H271" i="5" s="1"/>
  <c r="G247" i="5"/>
  <c r="H247" i="5" s="1"/>
  <c r="G246" i="5"/>
  <c r="G245" i="5"/>
  <c r="H245" i="5" s="1"/>
  <c r="G244" i="5"/>
  <c r="H244" i="5" s="1"/>
  <c r="G243" i="5"/>
  <c r="H243" i="5" s="1"/>
  <c r="G242" i="5"/>
  <c r="G241" i="5"/>
  <c r="H241" i="5" s="1"/>
  <c r="G240" i="5"/>
  <c r="H240" i="5" s="1"/>
  <c r="G239" i="5"/>
  <c r="H239" i="5" s="1"/>
  <c r="G238" i="5"/>
  <c r="G237" i="5"/>
  <c r="H237" i="5" s="1"/>
  <c r="G236" i="5"/>
  <c r="H236" i="5" s="1"/>
  <c r="G235" i="5"/>
  <c r="H235" i="5" s="1"/>
  <c r="G234" i="5"/>
  <c r="G233" i="5"/>
  <c r="H233" i="5" s="1"/>
  <c r="G232" i="5"/>
  <c r="H232" i="5" s="1"/>
  <c r="G231" i="5"/>
  <c r="H231" i="5" s="1"/>
  <c r="G230" i="5"/>
  <c r="G229" i="5"/>
  <c r="H229" i="5" s="1"/>
  <c r="G228" i="5"/>
  <c r="H228" i="5" s="1"/>
  <c r="G227" i="5"/>
  <c r="H227" i="5" s="1"/>
  <c r="G226" i="5"/>
  <c r="G225" i="5"/>
  <c r="H225" i="5" s="1"/>
  <c r="G224" i="5"/>
  <c r="H224" i="5" s="1"/>
  <c r="G223" i="5"/>
  <c r="H223" i="5" s="1"/>
  <c r="G222" i="5"/>
  <c r="G221" i="5"/>
  <c r="H221" i="5" s="1"/>
  <c r="G220" i="5"/>
  <c r="H220" i="5" s="1"/>
  <c r="G219" i="5"/>
  <c r="H219" i="5" s="1"/>
  <c r="G218" i="5"/>
  <c r="G217" i="5"/>
  <c r="H217" i="5" s="1"/>
  <c r="G215" i="5"/>
  <c r="G214" i="5"/>
  <c r="G213" i="5"/>
  <c r="G212" i="5"/>
  <c r="H212" i="5" s="1"/>
  <c r="G211" i="5"/>
  <c r="G210" i="5"/>
  <c r="G208" i="5"/>
  <c r="H208" i="5" s="1"/>
  <c r="G207" i="5"/>
  <c r="H207" i="5" s="1"/>
  <c r="G205" i="5"/>
  <c r="H205" i="5" s="1"/>
  <c r="G204" i="5"/>
  <c r="G203" i="5"/>
  <c r="H203" i="5" s="1"/>
  <c r="G200" i="5"/>
  <c r="H200" i="5" s="1"/>
  <c r="G199" i="5"/>
  <c r="H199" i="5" s="1"/>
  <c r="G198" i="5"/>
  <c r="G197" i="5"/>
  <c r="H197" i="5" s="1"/>
  <c r="G196" i="5"/>
  <c r="H196" i="5" s="1"/>
  <c r="G195" i="5"/>
  <c r="H195" i="5" s="1"/>
  <c r="G194" i="5"/>
  <c r="G193" i="5"/>
  <c r="H193" i="5" s="1"/>
  <c r="G192" i="5"/>
  <c r="H192" i="5" s="1"/>
  <c r="G191" i="5"/>
  <c r="H191" i="5" s="1"/>
  <c r="G190" i="5"/>
  <c r="G189" i="5"/>
  <c r="H189" i="5" s="1"/>
  <c r="G188" i="5"/>
  <c r="H188" i="5" s="1"/>
  <c r="G187" i="5"/>
  <c r="H187" i="5" s="1"/>
  <c r="G186" i="5"/>
  <c r="G185" i="5"/>
  <c r="H185" i="5" s="1"/>
  <c r="G183" i="5"/>
  <c r="H183" i="5" s="1"/>
  <c r="G182" i="5"/>
  <c r="H182" i="5" s="1"/>
  <c r="G181" i="5"/>
  <c r="G180" i="5"/>
  <c r="H180" i="5" s="1"/>
  <c r="G179" i="5"/>
  <c r="H179" i="5" s="1"/>
  <c r="G178" i="5"/>
  <c r="H178" i="5" s="1"/>
  <c r="G177" i="5"/>
  <c r="G176" i="5"/>
  <c r="H176" i="5" s="1"/>
  <c r="G175" i="5"/>
  <c r="H175" i="5" s="1"/>
  <c r="G174" i="5"/>
  <c r="H174" i="5" s="1"/>
  <c r="G173" i="5"/>
  <c r="G171" i="5"/>
  <c r="G170" i="5"/>
  <c r="H170" i="5" s="1"/>
  <c r="G169" i="5"/>
  <c r="H169" i="5" s="1"/>
  <c r="G168" i="5"/>
  <c r="H168" i="5" s="1"/>
  <c r="G167" i="5"/>
  <c r="G166" i="5"/>
  <c r="H166" i="5" s="1"/>
  <c r="G165" i="5"/>
  <c r="H165" i="5" s="1"/>
  <c r="G164" i="5"/>
  <c r="H164" i="5" s="1"/>
  <c r="G163" i="5"/>
  <c r="G160" i="5"/>
  <c r="G159" i="5"/>
  <c r="H159" i="5" s="1"/>
  <c r="G158" i="5"/>
  <c r="H158" i="5" s="1"/>
  <c r="G157" i="5"/>
  <c r="H157" i="5" s="1"/>
  <c r="G156" i="5"/>
  <c r="G155" i="5"/>
  <c r="H155" i="5" s="1"/>
  <c r="G154" i="5"/>
  <c r="H154" i="5" s="1"/>
  <c r="G153" i="5"/>
  <c r="H153" i="5" s="1"/>
  <c r="G152" i="5"/>
  <c r="G150" i="5"/>
  <c r="H150" i="5" s="1"/>
  <c r="G149" i="5"/>
  <c r="H149" i="5" s="1"/>
  <c r="G148" i="5"/>
  <c r="H148" i="5" s="1"/>
  <c r="G147" i="5"/>
  <c r="G146" i="5"/>
  <c r="H146" i="5" s="1"/>
  <c r="G144" i="5"/>
  <c r="H144" i="5" s="1"/>
  <c r="G143" i="5"/>
  <c r="G142" i="5"/>
  <c r="H142" i="5" s="1"/>
  <c r="G141" i="5"/>
  <c r="H141" i="5" s="1"/>
  <c r="G140" i="5"/>
  <c r="H140" i="5" s="1"/>
  <c r="G139" i="5"/>
  <c r="G138" i="5"/>
  <c r="H138" i="5" s="1"/>
  <c r="G137" i="5"/>
  <c r="H137" i="5" s="1"/>
  <c r="G136" i="5"/>
  <c r="H136" i="5" s="1"/>
  <c r="G135" i="5"/>
  <c r="G134" i="5"/>
  <c r="H134" i="5" s="1"/>
  <c r="G133" i="5"/>
  <c r="H133" i="5" s="1"/>
  <c r="G132" i="5"/>
  <c r="H132" i="5" s="1"/>
  <c r="G131" i="5"/>
  <c r="G130" i="5"/>
  <c r="H130" i="5" s="1"/>
  <c r="G129" i="5"/>
  <c r="H129" i="5" s="1"/>
  <c r="G128" i="5"/>
  <c r="H128" i="5" s="1"/>
  <c r="G127" i="5"/>
  <c r="G126" i="5"/>
  <c r="H126" i="5" s="1"/>
  <c r="G125" i="5"/>
  <c r="H125" i="5" s="1"/>
  <c r="G124" i="5"/>
  <c r="H124" i="5" s="1"/>
  <c r="G123" i="5"/>
  <c r="G122" i="5"/>
  <c r="H122" i="5" s="1"/>
  <c r="G121" i="5"/>
  <c r="H121" i="5" s="1"/>
  <c r="G120" i="5"/>
  <c r="H120" i="5" s="1"/>
  <c r="G119" i="5"/>
  <c r="G118" i="5"/>
  <c r="H118" i="5" s="1"/>
  <c r="G117" i="5"/>
  <c r="H117" i="5" s="1"/>
  <c r="G116" i="5"/>
  <c r="H116" i="5" s="1"/>
  <c r="G115" i="5"/>
  <c r="G114" i="5"/>
  <c r="H114" i="5" s="1"/>
  <c r="G113" i="5"/>
  <c r="H113" i="5" s="1"/>
  <c r="G112" i="5"/>
  <c r="H112" i="5" s="1"/>
  <c r="G111" i="5"/>
  <c r="G110" i="5"/>
  <c r="H110" i="5" s="1"/>
  <c r="G109" i="5"/>
  <c r="H109" i="5" s="1"/>
  <c r="G108" i="5"/>
  <c r="H108" i="5" s="1"/>
  <c r="G107" i="5"/>
  <c r="G106" i="5"/>
  <c r="H106" i="5" s="1"/>
  <c r="G105" i="5"/>
  <c r="H105" i="5" s="1"/>
  <c r="G104" i="5"/>
  <c r="H104" i="5" s="1"/>
  <c r="G103" i="5"/>
  <c r="G102" i="5"/>
  <c r="H102" i="5" s="1"/>
  <c r="G101" i="5"/>
  <c r="H101" i="5" s="1"/>
  <c r="G100" i="5"/>
  <c r="H100" i="5" s="1"/>
  <c r="G99" i="5"/>
  <c r="H99" i="5" s="1"/>
  <c r="G96" i="5"/>
  <c r="H96" i="5" s="1"/>
  <c r="G95" i="5"/>
  <c r="H95" i="5" s="1"/>
  <c r="G94" i="5"/>
  <c r="H94" i="5" s="1"/>
  <c r="G93" i="5"/>
  <c r="H93" i="5" s="1"/>
  <c r="G92" i="5"/>
  <c r="H92" i="5" s="1"/>
  <c r="G91" i="5"/>
  <c r="H91" i="5" s="1"/>
  <c r="G90" i="5"/>
  <c r="H90" i="5" s="1"/>
  <c r="G89" i="5"/>
  <c r="H89" i="5" s="1"/>
  <c r="G88" i="5"/>
  <c r="H88" i="5" s="1"/>
  <c r="G87" i="5"/>
  <c r="H87" i="5" s="1"/>
  <c r="G86" i="5"/>
  <c r="H86" i="5" s="1"/>
  <c r="G85" i="5"/>
  <c r="H85" i="5" s="1"/>
  <c r="G84" i="5"/>
  <c r="H84" i="5" s="1"/>
  <c r="G83" i="5"/>
  <c r="H83" i="5" s="1"/>
  <c r="G82" i="5"/>
  <c r="H82" i="5" s="1"/>
  <c r="G80" i="5"/>
  <c r="H80" i="5" s="1"/>
  <c r="G79" i="5"/>
  <c r="H79" i="5" s="1"/>
  <c r="G78" i="5"/>
  <c r="H78" i="5" s="1"/>
  <c r="G77" i="5"/>
  <c r="H77" i="5" s="1"/>
  <c r="G76" i="5"/>
  <c r="H76" i="5" s="1"/>
  <c r="G75" i="5"/>
  <c r="H75" i="5" s="1"/>
  <c r="G74" i="5"/>
  <c r="H74" i="5" s="1"/>
  <c r="G73" i="5"/>
  <c r="H73" i="5" s="1"/>
  <c r="G71" i="5"/>
  <c r="H71" i="5" s="1"/>
  <c r="G70" i="5"/>
  <c r="H70" i="5" s="1"/>
  <c r="G69" i="5"/>
  <c r="H69" i="5" s="1"/>
  <c r="G68" i="5"/>
  <c r="H68" i="5" s="1"/>
  <c r="G67" i="5"/>
  <c r="H67" i="5" s="1"/>
  <c r="G66" i="5"/>
  <c r="H66" i="5" s="1"/>
  <c r="G65" i="5"/>
  <c r="H65" i="5" s="1"/>
  <c r="G64" i="5"/>
  <c r="H64" i="5" s="1"/>
  <c r="G62" i="5"/>
  <c r="H62" i="5" s="1"/>
  <c r="G61" i="5"/>
  <c r="H61" i="5" s="1"/>
  <c r="G60" i="5"/>
  <c r="H60" i="5" s="1"/>
  <c r="G59" i="5"/>
  <c r="H59" i="5" s="1"/>
  <c r="G58" i="5"/>
  <c r="H58" i="5" s="1"/>
  <c r="G57" i="5"/>
  <c r="H57" i="5" s="1"/>
  <c r="G56" i="5"/>
  <c r="H56" i="5" s="1"/>
  <c r="G55" i="5"/>
  <c r="H55" i="5" s="1"/>
  <c r="G54" i="5"/>
  <c r="H54" i="5" s="1"/>
  <c r="G53" i="5"/>
  <c r="H53" i="5" s="1"/>
  <c r="G52" i="5"/>
  <c r="H52" i="5" s="1"/>
  <c r="G51" i="5"/>
  <c r="H51" i="5" s="1"/>
  <c r="G50" i="5"/>
  <c r="H50" i="5" s="1"/>
  <c r="G49" i="5"/>
  <c r="H49" i="5" s="1"/>
  <c r="G48" i="5"/>
  <c r="H48" i="5" s="1"/>
  <c r="G47" i="5"/>
  <c r="H47" i="5" s="1"/>
  <c r="G46" i="5"/>
  <c r="H46" i="5" s="1"/>
  <c r="G45" i="5"/>
  <c r="H45" i="5" s="1"/>
  <c r="G44" i="5"/>
  <c r="H44" i="5" s="1"/>
  <c r="G43" i="5"/>
  <c r="H43" i="5" s="1"/>
  <c r="G42" i="5"/>
  <c r="H42" i="5" s="1"/>
  <c r="G41" i="5"/>
  <c r="H41" i="5" s="1"/>
  <c r="G40" i="5"/>
  <c r="H40" i="5" s="1"/>
  <c r="G39" i="5"/>
  <c r="G38" i="5"/>
  <c r="H38" i="5" s="1"/>
  <c r="G37" i="5"/>
  <c r="H37" i="5" s="1"/>
  <c r="G36" i="5"/>
  <c r="H36" i="5" s="1"/>
  <c r="G35" i="5"/>
  <c r="G34" i="5"/>
  <c r="H34" i="5" s="1"/>
  <c r="G33" i="5"/>
  <c r="H33" i="5" s="1"/>
  <c r="G32" i="5"/>
  <c r="H32" i="5" s="1"/>
  <c r="G31" i="5"/>
  <c r="G30" i="5"/>
  <c r="H30" i="5" s="1"/>
  <c r="G29" i="5"/>
  <c r="H29" i="5" s="1"/>
  <c r="G28" i="5"/>
  <c r="H28" i="5" s="1"/>
  <c r="G27" i="5"/>
  <c r="G26" i="5"/>
  <c r="H26" i="5" s="1"/>
  <c r="G25" i="5"/>
  <c r="H25" i="5" s="1"/>
  <c r="G24" i="5"/>
  <c r="H24" i="5" s="1"/>
  <c r="G23" i="5"/>
  <c r="H23" i="5" s="1"/>
  <c r="G22" i="5"/>
  <c r="H22" i="5" s="1"/>
  <c r="G21" i="5"/>
  <c r="H21" i="5" s="1"/>
  <c r="G20" i="5"/>
  <c r="H20" i="5" s="1"/>
  <c r="G19" i="5"/>
  <c r="H19" i="5" s="1"/>
  <c r="G18" i="5"/>
  <c r="H18" i="5" s="1"/>
  <c r="G16" i="5"/>
  <c r="H16" i="5" s="1"/>
  <c r="I16" i="5" l="1"/>
  <c r="I21" i="5"/>
  <c r="I25" i="5"/>
  <c r="H27" i="5"/>
  <c r="I27" i="5" s="1"/>
  <c r="I29" i="5"/>
  <c r="H31" i="5"/>
  <c r="I31" i="5" s="1"/>
  <c r="I33" i="5"/>
  <c r="H35" i="5"/>
  <c r="I35" i="5" s="1"/>
  <c r="I37" i="5"/>
  <c r="H39" i="5"/>
  <c r="I39" i="5" s="1"/>
  <c r="I41" i="5"/>
  <c r="I45" i="5"/>
  <c r="I49" i="5"/>
  <c r="I53" i="5"/>
  <c r="I57" i="5"/>
  <c r="I61" i="5"/>
  <c r="I65" i="5"/>
  <c r="I69" i="5"/>
  <c r="I75" i="5"/>
  <c r="I79" i="5"/>
  <c r="I84" i="5"/>
  <c r="I88" i="5"/>
  <c r="I92" i="5"/>
  <c r="I96" i="5"/>
  <c r="I99" i="5"/>
  <c r="H103" i="5"/>
  <c r="I103" i="5" s="1"/>
  <c r="H111" i="5"/>
  <c r="I111" i="5" s="1"/>
  <c r="H119" i="5"/>
  <c r="I119" i="5" s="1"/>
  <c r="H127" i="5"/>
  <c r="I127" i="5" s="1"/>
  <c r="H135" i="5"/>
  <c r="I135" i="5" s="1"/>
  <c r="I19" i="5"/>
  <c r="I23" i="5"/>
  <c r="I43" i="5"/>
  <c r="I47" i="5"/>
  <c r="I51" i="5"/>
  <c r="I55" i="5"/>
  <c r="I59" i="5"/>
  <c r="I67" i="5"/>
  <c r="I71" i="5"/>
  <c r="I73" i="5"/>
  <c r="I77" i="5"/>
  <c r="I82" i="5"/>
  <c r="I86" i="5"/>
  <c r="I90" i="5"/>
  <c r="I94" i="5"/>
  <c r="I101" i="5"/>
  <c r="H107" i="5"/>
  <c r="I107" i="5" s="1"/>
  <c r="H115" i="5"/>
  <c r="I115" i="5" s="1"/>
  <c r="H123" i="5"/>
  <c r="I123" i="5" s="1"/>
  <c r="H131" i="5"/>
  <c r="I131" i="5" s="1"/>
  <c r="I105" i="5"/>
  <c r="I109" i="5"/>
  <c r="I113" i="5"/>
  <c r="I117" i="5"/>
  <c r="I121" i="5"/>
  <c r="I125" i="5"/>
  <c r="I129" i="5"/>
  <c r="I133" i="5"/>
  <c r="I137" i="5"/>
  <c r="H139" i="5"/>
  <c r="I139" i="5" s="1"/>
  <c r="I141" i="5"/>
  <c r="H143" i="5"/>
  <c r="I143" i="5" s="1"/>
  <c r="H147" i="5"/>
  <c r="I147" i="5" s="1"/>
  <c r="I149" i="5"/>
  <c r="H152" i="5"/>
  <c r="I152" i="5" s="1"/>
  <c r="I154" i="5"/>
  <c r="H156" i="5"/>
  <c r="I156" i="5" s="1"/>
  <c r="I158" i="5"/>
  <c r="H160" i="5"/>
  <c r="I160" i="5" s="1"/>
  <c r="H163" i="5"/>
  <c r="I163" i="5" s="1"/>
  <c r="I165" i="5"/>
  <c r="H167" i="5"/>
  <c r="I167" i="5" s="1"/>
  <c r="I169" i="5"/>
  <c r="H171" i="5"/>
  <c r="I171" i="5" s="1"/>
  <c r="H173" i="5"/>
  <c r="I173" i="5" s="1"/>
  <c r="I175" i="5"/>
  <c r="H177" i="5"/>
  <c r="I177" i="5" s="1"/>
  <c r="I179" i="5"/>
  <c r="H181" i="5"/>
  <c r="I181" i="5" s="1"/>
  <c r="I183" i="5"/>
  <c r="H186" i="5"/>
  <c r="I186" i="5" s="1"/>
  <c r="I188" i="5"/>
  <c r="H190" i="5"/>
  <c r="I190" i="5" s="1"/>
  <c r="I192" i="5"/>
  <c r="H194" i="5"/>
  <c r="I194" i="5" s="1"/>
  <c r="I196" i="5"/>
  <c r="H198" i="5"/>
  <c r="I198" i="5" s="1"/>
  <c r="I200" i="5"/>
  <c r="H204" i="5"/>
  <c r="I204" i="5" s="1"/>
  <c r="I207" i="5"/>
  <c r="H210" i="5"/>
  <c r="I210" i="5" s="1"/>
  <c r="I212" i="5"/>
  <c r="H214" i="5"/>
  <c r="I214" i="5" s="1"/>
  <c r="H218" i="5"/>
  <c r="I218" i="5" s="1"/>
  <c r="I220" i="5"/>
  <c r="H222" i="5"/>
  <c r="I222" i="5" s="1"/>
  <c r="I224" i="5"/>
  <c r="H226" i="5"/>
  <c r="I226" i="5" s="1"/>
  <c r="I228" i="5"/>
  <c r="H230" i="5"/>
  <c r="I230" i="5" s="1"/>
  <c r="I232" i="5"/>
  <c r="H234" i="5"/>
  <c r="I234" i="5" s="1"/>
  <c r="I236" i="5"/>
  <c r="H238" i="5"/>
  <c r="I238" i="5" s="1"/>
  <c r="I240" i="5"/>
  <c r="H242" i="5"/>
  <c r="I242" i="5" s="1"/>
  <c r="I244" i="5"/>
  <c r="H246" i="5"/>
  <c r="I246" i="5" s="1"/>
  <c r="H272" i="5"/>
  <c r="I272" i="5" s="1"/>
  <c r="I274" i="5"/>
  <c r="H276" i="5"/>
  <c r="I276" i="5" s="1"/>
  <c r="I278" i="5"/>
  <c r="H280" i="5"/>
  <c r="I280" i="5" s="1"/>
  <c r="H282" i="5"/>
  <c r="I282" i="5" s="1"/>
  <c r="I284" i="5"/>
  <c r="H286" i="5"/>
  <c r="I286" i="5" s="1"/>
  <c r="I288" i="5"/>
  <c r="H290" i="5"/>
  <c r="I290" i="5" s="1"/>
  <c r="I292" i="5"/>
  <c r="H294" i="5"/>
  <c r="I294" i="5" s="1"/>
  <c r="I296" i="5"/>
  <c r="H298" i="5"/>
  <c r="I298" i="5" s="1"/>
  <c r="I300" i="5"/>
  <c r="H302" i="5"/>
  <c r="I302" i="5" s="1"/>
  <c r="I304" i="5"/>
  <c r="H306" i="5"/>
  <c r="I306" i="5" s="1"/>
  <c r="I283" i="5"/>
  <c r="I285" i="5"/>
  <c r="I287" i="5"/>
  <c r="I289" i="5"/>
  <c r="I291" i="5"/>
  <c r="I293" i="5"/>
  <c r="I295" i="5"/>
  <c r="I297" i="5"/>
  <c r="I299" i="5"/>
  <c r="I301" i="5"/>
  <c r="I303" i="5"/>
  <c r="I305" i="5"/>
  <c r="I307" i="5"/>
  <c r="I271" i="5"/>
  <c r="I273" i="5"/>
  <c r="I275" i="5"/>
  <c r="I277" i="5"/>
  <c r="I279" i="5"/>
  <c r="I217" i="5"/>
  <c r="I219" i="5"/>
  <c r="I221" i="5"/>
  <c r="I223" i="5"/>
  <c r="I225" i="5"/>
  <c r="I227" i="5"/>
  <c r="I229" i="5"/>
  <c r="I231" i="5"/>
  <c r="I233" i="5"/>
  <c r="I235" i="5"/>
  <c r="I237" i="5"/>
  <c r="I239" i="5"/>
  <c r="I241" i="5"/>
  <c r="I243" i="5"/>
  <c r="I245" i="5"/>
  <c r="I247" i="5"/>
  <c r="H211" i="5"/>
  <c r="I211" i="5" s="1"/>
  <c r="H213" i="5"/>
  <c r="I213" i="5" s="1"/>
  <c r="H215" i="5"/>
  <c r="I215" i="5" s="1"/>
  <c r="I208" i="5"/>
  <c r="I203" i="5"/>
  <c r="I205" i="5"/>
  <c r="I185" i="5"/>
  <c r="I187" i="5"/>
  <c r="I189" i="5"/>
  <c r="I191" i="5"/>
  <c r="I193" i="5"/>
  <c r="I195" i="5"/>
  <c r="I197" i="5"/>
  <c r="I199" i="5"/>
  <c r="I174" i="5"/>
  <c r="I176" i="5"/>
  <c r="I178" i="5"/>
  <c r="I180" i="5"/>
  <c r="I182" i="5"/>
  <c r="I164" i="5"/>
  <c r="I166" i="5"/>
  <c r="I168" i="5"/>
  <c r="I170" i="5"/>
  <c r="I153" i="5"/>
  <c r="I155" i="5"/>
  <c r="I157" i="5"/>
  <c r="I159" i="5"/>
  <c r="I146" i="5"/>
  <c r="I148" i="5"/>
  <c r="I150" i="5"/>
  <c r="I100" i="5"/>
  <c r="I102" i="5"/>
  <c r="I104" i="5"/>
  <c r="I106" i="5"/>
  <c r="I108" i="5"/>
  <c r="I110" i="5"/>
  <c r="I112" i="5"/>
  <c r="I114" i="5"/>
  <c r="I116" i="5"/>
  <c r="I118" i="5"/>
  <c r="I120" i="5"/>
  <c r="I122" i="5"/>
  <c r="I124" i="5"/>
  <c r="I126" i="5"/>
  <c r="I128" i="5"/>
  <c r="I130" i="5"/>
  <c r="I132" i="5"/>
  <c r="I134" i="5"/>
  <c r="I136" i="5"/>
  <c r="I138" i="5"/>
  <c r="I140" i="5"/>
  <c r="I142" i="5"/>
  <c r="I144" i="5"/>
  <c r="I83" i="5"/>
  <c r="I85" i="5"/>
  <c r="I87" i="5"/>
  <c r="I89" i="5"/>
  <c r="I91" i="5"/>
  <c r="I93" i="5"/>
  <c r="I95" i="5"/>
  <c r="I74" i="5"/>
  <c r="I76" i="5"/>
  <c r="I78" i="5"/>
  <c r="I80" i="5"/>
  <c r="I64" i="5"/>
  <c r="I66" i="5"/>
  <c r="I68" i="5"/>
  <c r="I70" i="5"/>
  <c r="I18" i="5"/>
  <c r="I20" i="5"/>
  <c r="I22" i="5"/>
  <c r="I24" i="5"/>
  <c r="I26" i="5"/>
  <c r="I28" i="5"/>
  <c r="I30" i="5"/>
  <c r="I32" i="5"/>
  <c r="I34" i="5"/>
  <c r="I36" i="5"/>
  <c r="I38" i="5"/>
  <c r="I40" i="5"/>
  <c r="I42" i="5"/>
  <c r="I44" i="5"/>
  <c r="I46" i="5"/>
  <c r="I48" i="5"/>
  <c r="I50" i="5"/>
  <c r="I52" i="5"/>
  <c r="I54" i="5"/>
  <c r="I56" i="5"/>
  <c r="I58" i="5"/>
  <c r="I60" i="5"/>
  <c r="I62" i="5"/>
  <c r="G269" i="5" l="1"/>
  <c r="H269" i="5" s="1"/>
  <c r="G268" i="5"/>
  <c r="H268" i="5" s="1"/>
  <c r="G267" i="5"/>
  <c r="G266" i="5"/>
  <c r="H266" i="5" s="1"/>
  <c r="G265" i="5"/>
  <c r="G263" i="5"/>
  <c r="G262" i="5"/>
  <c r="H262" i="5" s="1"/>
  <c r="G261" i="5"/>
  <c r="G260" i="5"/>
  <c r="G259" i="5"/>
  <c r="H259" i="5" s="1"/>
  <c r="G258" i="5"/>
  <c r="G257" i="5"/>
  <c r="G256" i="5"/>
  <c r="H256" i="5" s="1"/>
  <c r="G255" i="5"/>
  <c r="G254" i="5"/>
  <c r="H254" i="5" s="1"/>
  <c r="G253" i="5"/>
  <c r="H253" i="5" s="1"/>
  <c r="G252" i="5"/>
  <c r="H252" i="5" s="1"/>
  <c r="G251" i="5"/>
  <c r="H251" i="5" s="1"/>
  <c r="G250" i="5"/>
  <c r="H250" i="5" s="1"/>
  <c r="G249" i="5"/>
  <c r="I269" i="5" l="1"/>
  <c r="I250" i="5"/>
  <c r="I252" i="5"/>
  <c r="I254" i="5"/>
  <c r="I256" i="5"/>
  <c r="I262" i="5"/>
  <c r="I251" i="5"/>
  <c r="I253" i="5"/>
  <c r="I259" i="5"/>
  <c r="I266" i="5"/>
  <c r="I268" i="5"/>
  <c r="H260" i="5"/>
  <c r="I260" i="5" s="1"/>
  <c r="H258" i="5"/>
  <c r="I258" i="5" s="1"/>
  <c r="H249" i="5"/>
  <c r="I249" i="5" s="1"/>
  <c r="H255" i="5"/>
  <c r="I255" i="5" s="1"/>
  <c r="H257" i="5"/>
  <c r="I257" i="5" s="1"/>
  <c r="H261" i="5"/>
  <c r="I261" i="5" s="1"/>
  <c r="H263" i="5"/>
  <c r="I263" i="5" s="1"/>
  <c r="H265" i="5"/>
  <c r="I265" i="5" s="1"/>
  <c r="H267" i="5"/>
  <c r="I267" i="5" s="1"/>
</calcChain>
</file>

<file path=xl/sharedStrings.xml><?xml version="1.0" encoding="utf-8"?>
<sst xmlns="http://schemas.openxmlformats.org/spreadsheetml/2006/main" count="1142" uniqueCount="699">
  <si>
    <t>Наименование услуги</t>
  </si>
  <si>
    <t>1.</t>
  </si>
  <si>
    <t>п/п</t>
  </si>
  <si>
    <t>№</t>
  </si>
  <si>
    <t>Утверждаю</t>
  </si>
  <si>
    <t>№  п/п</t>
  </si>
  <si>
    <t>Единица измерения</t>
  </si>
  <si>
    <t>1скл.м3</t>
  </si>
  <si>
    <t>2.</t>
  </si>
  <si>
    <t>3.</t>
  </si>
  <si>
    <t>топором</t>
  </si>
  <si>
    <t xml:space="preserve">Колка дров                                                                 </t>
  </si>
  <si>
    <t>с применением клиньев</t>
  </si>
  <si>
    <t>до 10м</t>
  </si>
  <si>
    <t>до20м</t>
  </si>
  <si>
    <t>свыше20</t>
  </si>
  <si>
    <t>весна</t>
  </si>
  <si>
    <t>лето</t>
  </si>
  <si>
    <t>осень</t>
  </si>
  <si>
    <t>100 м2</t>
  </si>
  <si>
    <t>100м2</t>
  </si>
  <si>
    <t>0,7м</t>
  </si>
  <si>
    <t>Прополка с рыхлением картофеля после междурядной обработки</t>
  </si>
  <si>
    <t>Скашивание ботвы косой</t>
  </si>
  <si>
    <t>Посев семян овощных культур</t>
  </si>
  <si>
    <t>Посадка рассады овощных культур</t>
  </si>
  <si>
    <t>Замена выключателя , розетки</t>
  </si>
  <si>
    <t>1.1.</t>
  </si>
  <si>
    <t>1.2.</t>
  </si>
  <si>
    <t>1.3.</t>
  </si>
  <si>
    <t>1.9.</t>
  </si>
  <si>
    <t>1.10.</t>
  </si>
  <si>
    <t>1.11.</t>
  </si>
  <si>
    <t>1.12.</t>
  </si>
  <si>
    <t>1.13.</t>
  </si>
  <si>
    <t>1.14.</t>
  </si>
  <si>
    <t>1.15.</t>
  </si>
  <si>
    <t>Вынос мусора</t>
  </si>
  <si>
    <t>1.16.</t>
  </si>
  <si>
    <t>1.17.</t>
  </si>
  <si>
    <t>1.18.</t>
  </si>
  <si>
    <t>1.20.</t>
  </si>
  <si>
    <t>1.21.</t>
  </si>
  <si>
    <t>1.22.</t>
  </si>
  <si>
    <t>1.23.</t>
  </si>
  <si>
    <t>2.1.</t>
  </si>
  <si>
    <t>2.2.</t>
  </si>
  <si>
    <t>2.3.</t>
  </si>
  <si>
    <t>2.4.</t>
  </si>
  <si>
    <t>2.5.</t>
  </si>
  <si>
    <t>2.6.</t>
  </si>
  <si>
    <t>2.7.</t>
  </si>
  <si>
    <t>2.8.</t>
  </si>
  <si>
    <t>3.1.</t>
  </si>
  <si>
    <t>3.2.</t>
  </si>
  <si>
    <t>3.3.</t>
  </si>
  <si>
    <t>3.4.</t>
  </si>
  <si>
    <t>Мытье посуды</t>
  </si>
  <si>
    <t>с размораживанием</t>
  </si>
  <si>
    <t>без размораживания</t>
  </si>
  <si>
    <t>1 заказ</t>
  </si>
  <si>
    <t>1 заказ до 7 кг</t>
  </si>
  <si>
    <t>1заказ до 7кг</t>
  </si>
  <si>
    <t>1 пог.м.</t>
  </si>
  <si>
    <t>1 плафон</t>
  </si>
  <si>
    <t>1 шт</t>
  </si>
  <si>
    <t>1 шт.</t>
  </si>
  <si>
    <t>1 плита</t>
  </si>
  <si>
    <t>Директор</t>
  </si>
  <si>
    <t>Устройство гряд</t>
  </si>
  <si>
    <t>10 кг</t>
  </si>
  <si>
    <t>Посадка в лунки или борозды луковичных или клубневых растений</t>
  </si>
  <si>
    <t>100 шт.</t>
  </si>
  <si>
    <t xml:space="preserve">Боронование почвы </t>
  </si>
  <si>
    <t>в 2 слоя</t>
  </si>
  <si>
    <t>в 3 слоя</t>
  </si>
  <si>
    <t>100 кг</t>
  </si>
  <si>
    <t>Подпахивание картофеля</t>
  </si>
  <si>
    <t>томаты</t>
  </si>
  <si>
    <t>огурцы</t>
  </si>
  <si>
    <t>перец</t>
  </si>
  <si>
    <t>1м2</t>
  </si>
  <si>
    <t>1 м2</t>
  </si>
  <si>
    <t>Ручной посев зерновых культур</t>
  </si>
  <si>
    <t>Замена перегоревших электроламп</t>
  </si>
  <si>
    <t>1 м</t>
  </si>
  <si>
    <t>Прокладка коробов для укладки  кабеля</t>
  </si>
  <si>
    <t>Демонтаж проводов</t>
  </si>
  <si>
    <t xml:space="preserve">Прокладка проводов в  короба </t>
  </si>
  <si>
    <t>Установка настенного патрона</t>
  </si>
  <si>
    <t>Установка потолочного патрона</t>
  </si>
  <si>
    <t>Установка распределительной коробки, потрона</t>
  </si>
  <si>
    <t>1 м дымохода</t>
  </si>
  <si>
    <t>Установка деревянных столбов забора с заливкой цементным раствором</t>
  </si>
  <si>
    <t>Оклеивание стен обоями</t>
  </si>
  <si>
    <t>1 т</t>
  </si>
  <si>
    <t>Наименование услуг</t>
  </si>
  <si>
    <t>Прейскурант</t>
  </si>
  <si>
    <t>Ед.измерен.</t>
  </si>
  <si>
    <t>вручную</t>
  </si>
  <si>
    <t>1 кг</t>
  </si>
  <si>
    <t>квашение капусты</t>
  </si>
  <si>
    <t>Консервирование ягод и фруктов (компоты) в банки стекляные</t>
  </si>
  <si>
    <t>ягоды</t>
  </si>
  <si>
    <t>яблоки</t>
  </si>
  <si>
    <t>вишни</t>
  </si>
  <si>
    <t>сливы</t>
  </si>
  <si>
    <t>Приготовление варенья</t>
  </si>
  <si>
    <t>летники</t>
  </si>
  <si>
    <t>луковичные</t>
  </si>
  <si>
    <t>Ед.измерения</t>
  </si>
  <si>
    <t>Установка  подвесного светильника</t>
  </si>
  <si>
    <t>Установка светильника типа "Бра"</t>
  </si>
  <si>
    <t>Разборка отопительных печей</t>
  </si>
  <si>
    <t>Окраска печи известью или мелом</t>
  </si>
  <si>
    <t>1 м фальца</t>
  </si>
  <si>
    <t>Экономист                                                          Н.И.Самсоненко</t>
  </si>
  <si>
    <t>Платных услуг по стирке  белья оказываемых ГУ "Территориальный центр социального обслуживания населения Ушачского района"</t>
  </si>
  <si>
    <t>1 загрузка</t>
  </si>
  <si>
    <t>Глажение белья утюгом</t>
  </si>
  <si>
    <t>Глажение белья прессом</t>
  </si>
  <si>
    <t>Для инвалидов и пожилых людей нетрудоспособного возраста                                                                                      Цена, руб</t>
  </si>
  <si>
    <t>Сушка белья  в сушильной машине под утюг</t>
  </si>
  <si>
    <t>Сушка белья в сушильной машине в шкаф</t>
  </si>
  <si>
    <t>Стирка белья  хлопок (3 ст. загрязнения)</t>
  </si>
  <si>
    <t>Стирка белья синтетика (3 ст. загрязнения)</t>
  </si>
  <si>
    <t>НДС   20%</t>
  </si>
  <si>
    <t>Всего с НДС (рублей)</t>
  </si>
  <si>
    <t>Главный бухгалтер                                            С.В.Петровская</t>
  </si>
  <si>
    <t>Ремонт каркаса теплицы с заменой отдельных деталей</t>
  </si>
  <si>
    <t>1 прибор</t>
  </si>
  <si>
    <t>Устройство заборов с установкой столбов и обтяжкой металлической сеткой</t>
  </si>
  <si>
    <t>Замена деталей (бруски продольные, боковые, средние, ножки и др.) в табуретах, стульях и креслах</t>
  </si>
  <si>
    <t>1 деталь</t>
  </si>
  <si>
    <t>Замена ручек, защелок, шпингалетов</t>
  </si>
  <si>
    <t>Разравнивание вскопанной почвы</t>
  </si>
  <si>
    <t>Снятие старой пленки с теплицы с отрывкой реек и выдергиванием гвоздей</t>
  </si>
  <si>
    <t>мытье головы</t>
  </si>
  <si>
    <t>в 1 слой</t>
  </si>
  <si>
    <t>до 50 мм</t>
  </si>
  <si>
    <t>свыше 50 мм</t>
  </si>
  <si>
    <t>10 м2</t>
  </si>
  <si>
    <t>Замена замков:</t>
  </si>
  <si>
    <t>врезных</t>
  </si>
  <si>
    <t>накладных</t>
  </si>
  <si>
    <t>столы</t>
  </si>
  <si>
    <t>Демонтаж разборной мебели:</t>
  </si>
  <si>
    <t>Подметание пола</t>
  </si>
  <si>
    <t>Уборка пылесосом мягкой мебели, ковров и напольных покрытий</t>
  </si>
  <si>
    <t>диванов</t>
  </si>
  <si>
    <t>1 п.м</t>
  </si>
  <si>
    <t>до 300 м</t>
  </si>
  <si>
    <r>
      <t>Очистка дорожек от снега в зимний период:</t>
    </r>
    <r>
      <rPr>
        <sz val="10"/>
        <color theme="1"/>
        <rFont val="Times New Roman"/>
        <family val="1"/>
        <charset val="204"/>
      </rPr>
      <t xml:space="preserve"> </t>
    </r>
  </si>
  <si>
    <t>Оказание помощи в приготовлении пищи на дому</t>
  </si>
  <si>
    <t xml:space="preserve">Доставка овощей из хранилища </t>
  </si>
  <si>
    <t>пылесосом</t>
  </si>
  <si>
    <t>Смена штор и гардин</t>
  </si>
  <si>
    <t>Уборка пыли со стен и потолков</t>
  </si>
  <si>
    <t>Чистка ванны, умывальника (раковины)</t>
  </si>
  <si>
    <t>Чистка газовой (электрической) плиты</t>
  </si>
  <si>
    <t>Содействие в получении услуг, предоставляемых организациями торговли, бытового обслуживания, связи и другими организациями</t>
  </si>
  <si>
    <t>Протирание пыли с поверхности мебели</t>
  </si>
  <si>
    <t>Чистка прикроватных ковриков и дорожек</t>
  </si>
  <si>
    <t>Мытье оконных стекол и оконных переплетов, протирание подоконников, очистка оконных рам от бумаги (проклейка оконных рам бумагой)</t>
  </si>
  <si>
    <t>Доставка на дом материальной помощи</t>
  </si>
  <si>
    <t>Обеспечение книгами, журналами, газетами</t>
  </si>
  <si>
    <t>штакетных</t>
  </si>
  <si>
    <t>Окучивание картофеля мотоблоком (без ГСМ)</t>
  </si>
  <si>
    <t xml:space="preserve">вертикальный      </t>
  </si>
  <si>
    <t>Стоимость, (рублей)</t>
  </si>
  <si>
    <t>Прополка с рыхлением и окучиванием картофеля без междурядной обработки</t>
  </si>
  <si>
    <t>пешком до 500м</t>
  </si>
  <si>
    <t>велосипедом до 500м</t>
  </si>
  <si>
    <t>на последующие 100м пешком добавлять</t>
  </si>
  <si>
    <t>на последующие 100м велосипедом добавлять</t>
  </si>
  <si>
    <t xml:space="preserve">Покупка и доставка на дом продуктов питания, промышленных товаров первой необходимости </t>
  </si>
  <si>
    <t>Норма времени, чел.-минут</t>
  </si>
  <si>
    <t>Социально-бытовые услуги</t>
  </si>
  <si>
    <t xml:space="preserve">Доставка на дом горячего питания </t>
  </si>
  <si>
    <t>Условие выполнения работ</t>
  </si>
  <si>
    <t>1 услуга</t>
  </si>
  <si>
    <t>1  блюдо</t>
  </si>
  <si>
    <t>1.2. организация горячего питания на дому:</t>
  </si>
  <si>
    <t>1.2.1.</t>
  </si>
  <si>
    <t>1.2.2.</t>
  </si>
  <si>
    <t>1.2.3.</t>
  </si>
  <si>
    <t>Приготовление простых блюд</t>
  </si>
  <si>
    <t>1емкость до 7кг</t>
  </si>
  <si>
    <t>пешком до 50 м</t>
  </si>
  <si>
    <t>1.4.</t>
  </si>
  <si>
    <t xml:space="preserve">вручную до 50м </t>
  </si>
  <si>
    <t>Доставка воды  (для проживающих в жилых помещениях без центрального водоснабжения)</t>
  </si>
  <si>
    <t>до 200 м</t>
  </si>
  <si>
    <t>свыше 200м</t>
  </si>
  <si>
    <t xml:space="preserve">на тележке до 200м </t>
  </si>
  <si>
    <t>1 емкость до 10л</t>
  </si>
  <si>
    <t>1 емкость до 20л</t>
  </si>
  <si>
    <t>1.5.</t>
  </si>
  <si>
    <t>Помощь в растопке печей(для проживающих в жилых помещениях без центрального отопления):</t>
  </si>
  <si>
    <t>1.5.1.</t>
  </si>
  <si>
    <t xml:space="preserve">Доставка топлива из хранилища  </t>
  </si>
  <si>
    <t>1.5.2.</t>
  </si>
  <si>
    <t>1 растопка</t>
  </si>
  <si>
    <t>1.5.3.</t>
  </si>
  <si>
    <t>Подготовка печей к растопке</t>
  </si>
  <si>
    <t>Растопка печей</t>
  </si>
  <si>
    <t>Сдача вещей в стирку, химчистку, ремонт и обратная их доставка  на дом</t>
  </si>
  <si>
    <t>1.6.</t>
  </si>
  <si>
    <t>1.7. Уборка жилых помещений</t>
  </si>
  <si>
    <t>1.7.1.</t>
  </si>
  <si>
    <t>Помощь в поддержании порядка в жилых помещениях</t>
  </si>
  <si>
    <t>стул, кресло</t>
  </si>
  <si>
    <t>стол, полка, тумбочка</t>
  </si>
  <si>
    <t>шкаф, стеллаж</t>
  </si>
  <si>
    <t>1.7.2.</t>
  </si>
  <si>
    <t>1.7.3.</t>
  </si>
  <si>
    <t>пешком до 50м</t>
  </si>
  <si>
    <t>1.7.4.</t>
  </si>
  <si>
    <t>1.7.5.</t>
  </si>
  <si>
    <t>стул</t>
  </si>
  <si>
    <t>кресло</t>
  </si>
  <si>
    <t>ковровое покрытие</t>
  </si>
  <si>
    <t>1.7.6.</t>
  </si>
  <si>
    <r>
      <t xml:space="preserve">Мытье пола  </t>
    </r>
    <r>
      <rPr>
        <sz val="10"/>
        <color theme="1"/>
        <rFont val="Times New Roman"/>
        <family val="1"/>
        <charset val="204"/>
      </rPr>
      <t xml:space="preserve"> </t>
    </r>
  </si>
  <si>
    <t>1.7.7.</t>
  </si>
  <si>
    <t>влажная протирка</t>
  </si>
  <si>
    <t>мытье</t>
  </si>
  <si>
    <t>мытье при разовой уборке сильнозагрязненного пола</t>
  </si>
  <si>
    <t>мытье легкодоступных окон</t>
  </si>
  <si>
    <t>с утеплением и проклейкой оконных рам</t>
  </si>
  <si>
    <t xml:space="preserve"> без утепления и проклейки оконных рам</t>
  </si>
  <si>
    <t>мытье труднодоступных окон</t>
  </si>
  <si>
    <t>мытье  сильнозагрязненных легкодоступных окон</t>
  </si>
  <si>
    <t>1.7.8.</t>
  </si>
  <si>
    <t>мытье  сильнозагрязненных труднодоступных окон</t>
  </si>
  <si>
    <t>1.7.9.</t>
  </si>
  <si>
    <t>1.7.10.</t>
  </si>
  <si>
    <t>обметание стен</t>
  </si>
  <si>
    <t>обметание потолков</t>
  </si>
  <si>
    <t>влажная протирка стен</t>
  </si>
  <si>
    <t>влажная протирка потолков</t>
  </si>
  <si>
    <t>переодическая чистка раковины</t>
  </si>
  <si>
    <t>разовая чистка сильнозагрязненной раковины</t>
  </si>
  <si>
    <t>периодическая чистка ванны</t>
  </si>
  <si>
    <t>разовая чистка сильнозагрязненной ванны</t>
  </si>
  <si>
    <t>1.7.11.</t>
  </si>
  <si>
    <t>1.7.12.</t>
  </si>
  <si>
    <t>переодическая чистка плиты</t>
  </si>
  <si>
    <t>разовая чистка сильнозагрязненнойплиты</t>
  </si>
  <si>
    <t>1.8.</t>
  </si>
  <si>
    <t>Внесение платы из средств обслуживаемого лица за жилищно-коммунальные услуги, пользование жилым помещением, услуги связи</t>
  </si>
  <si>
    <t>пешком на 100м пути</t>
  </si>
  <si>
    <t>велосипедом на 100м пути</t>
  </si>
  <si>
    <t>подметание свежевыпавшего снега</t>
  </si>
  <si>
    <t>сдвигание свежевыпавшего снега с дорожек</t>
  </si>
  <si>
    <t>10 пог.м.</t>
  </si>
  <si>
    <t xml:space="preserve">Уборка придомовой территории с 1 апреля по 31 октября </t>
  </si>
  <si>
    <t xml:space="preserve">Доставка (обеспечение) лекарственных средств и изделий медицинского назначения </t>
  </si>
  <si>
    <t>покупка печатных средств массовой информации</t>
  </si>
  <si>
    <t>оформление подписки на печатные средства массовой информации в почтовом отделении</t>
  </si>
  <si>
    <t>топлива (для проживающих в жилых помещениях без центрального отопления )</t>
  </si>
  <si>
    <t>овощей на зиму</t>
  </si>
  <si>
    <t>содействие в организации (организация) ритуальных услуг</t>
  </si>
  <si>
    <t>1.15.Содействие в заготовке:</t>
  </si>
  <si>
    <t>1.15.1.</t>
  </si>
  <si>
    <t>1.15.2</t>
  </si>
  <si>
    <t>Оказание помощи в выполнении  санитарно-гигиенических услуг:</t>
  </si>
  <si>
    <t>1.17.1</t>
  </si>
  <si>
    <t>помощь в принятии ванны (душа)</t>
  </si>
  <si>
    <t>1.17.2.</t>
  </si>
  <si>
    <t>для прживающих в жилых помещениях с центральным водоснабжением</t>
  </si>
  <si>
    <t>для прживающих в жилых помещениях без центрального  водоснабжения</t>
  </si>
  <si>
    <t>1.Социально-бытовые услуги:</t>
  </si>
  <si>
    <t>1.2.услуги по обработке приусадебного участка:</t>
  </si>
  <si>
    <t>лошадью</t>
  </si>
  <si>
    <t xml:space="preserve">Вспашка почвы на глубину до 20см </t>
  </si>
  <si>
    <t>1.2.4.</t>
  </si>
  <si>
    <t>1.2.5.</t>
  </si>
  <si>
    <t>дискование почвы мотоблоком ( без ГСМ)</t>
  </si>
  <si>
    <t>1.2.6.</t>
  </si>
  <si>
    <t>1.2.7.</t>
  </si>
  <si>
    <t>1.2.8.</t>
  </si>
  <si>
    <t>0,5 м</t>
  </si>
  <si>
    <t>0,6 м</t>
  </si>
  <si>
    <t>нарезка борозд плугом при тяге лошадью, под посадку растений с междурядьями</t>
  </si>
  <si>
    <t>1.2.9.</t>
  </si>
  <si>
    <t>50х30 см</t>
  </si>
  <si>
    <t>60х30 см</t>
  </si>
  <si>
    <t>70х30 см</t>
  </si>
  <si>
    <t>под лопату</t>
  </si>
  <si>
    <t>Посадка картофеля</t>
  </si>
  <si>
    <t>1.2.10.</t>
  </si>
  <si>
    <t>1.2.11.</t>
  </si>
  <si>
    <t>1.2.12.</t>
  </si>
  <si>
    <t>1.2.13.</t>
  </si>
  <si>
    <t>Раскладка картофеля при рядовой посадке под плуг, при схеме посадки</t>
  </si>
  <si>
    <t>1.2.14.</t>
  </si>
  <si>
    <t>конным плугом</t>
  </si>
  <si>
    <r>
      <t>мотоблоком</t>
    </r>
    <r>
      <rPr>
        <sz val="8"/>
        <color theme="1"/>
        <rFont val="Times New Roman"/>
        <family val="1"/>
        <charset val="204"/>
      </rPr>
      <t xml:space="preserve"> (без ГСМ)</t>
    </r>
  </si>
  <si>
    <t xml:space="preserve">Культивация почвы в один след </t>
  </si>
  <si>
    <t>1.2.15.</t>
  </si>
  <si>
    <t>до 15 см</t>
  </si>
  <si>
    <t>15-20 см</t>
  </si>
  <si>
    <t>Вскапывание почвы в вручную на глубину</t>
  </si>
  <si>
    <t>1.2.16.</t>
  </si>
  <si>
    <t>без очистки</t>
  </si>
  <si>
    <t>с очисткой</t>
  </si>
  <si>
    <t>1.2.17.</t>
  </si>
  <si>
    <t>1.2.18.</t>
  </si>
  <si>
    <t>Сплошное внесение в почву органических удобрений предварительно разложенных в небольшие кучи</t>
  </si>
  <si>
    <t xml:space="preserve">Сплошное внесение в почву минеральных удобрений </t>
  </si>
  <si>
    <t>1.2.19.</t>
  </si>
  <si>
    <t>1.2.20.</t>
  </si>
  <si>
    <t>100 пог.м.</t>
  </si>
  <si>
    <t>1.2.21.</t>
  </si>
  <si>
    <t>1.2.22.</t>
  </si>
  <si>
    <t>1.2.23.</t>
  </si>
  <si>
    <t>Прополка цветников</t>
  </si>
  <si>
    <t>1.2.24.</t>
  </si>
  <si>
    <t>Прополка с рыхлением и окучиванием овощных культур</t>
  </si>
  <si>
    <t>1.2.25.</t>
  </si>
  <si>
    <t>Прореживание растений</t>
  </si>
  <si>
    <t>1.2.26.</t>
  </si>
  <si>
    <t>Услуги по переборке картофеля с сортировкой</t>
  </si>
  <si>
    <t>Услуги по поливке огорода</t>
  </si>
  <si>
    <t>из шланга</t>
  </si>
  <si>
    <t>из лейки</t>
  </si>
  <si>
    <t>Услуги по переноске торфяного брикета, угля и их складирование</t>
  </si>
  <si>
    <t>Услуги по косьбе травы (вручную или с помощью триммера)</t>
  </si>
  <si>
    <t>триммером на ровных участках</t>
  </si>
  <si>
    <t>триммером на склонах и канавах</t>
  </si>
  <si>
    <t>вручную на ровных участках</t>
  </si>
  <si>
    <t>вручную на склонах и канавах</t>
  </si>
  <si>
    <t>1.7.</t>
  </si>
  <si>
    <t>Услуги по устройству (ремонту) каркаса теплицы, покрытию теплицы пленкой:</t>
  </si>
  <si>
    <t>Устройство каркаса теплицы с разметкой и распиливанием материалов, установкой стоек, креплением обвязок, изготовлением и навеской двери и форточки</t>
  </si>
  <si>
    <t>1 м2 основания</t>
  </si>
  <si>
    <t>Покрытие теплицы пленкой с креплением рейками, заделкой  торцовых сторон и обтягиванием двери и форточки</t>
  </si>
  <si>
    <t>1 м2 пленки</t>
  </si>
  <si>
    <t>1м2 пленки</t>
  </si>
  <si>
    <t>Остеклениние новых парниковых рам</t>
  </si>
  <si>
    <t xml:space="preserve"> с промазкой швов</t>
  </si>
  <si>
    <t>без промазки швов</t>
  </si>
  <si>
    <t>Замена стекол парниковых рам</t>
  </si>
  <si>
    <t>Услуги по устройству (ремонту) заборов, ворот, калиток:</t>
  </si>
  <si>
    <t>1.8.1.</t>
  </si>
  <si>
    <t>глухих</t>
  </si>
  <si>
    <t>Устройство заборов с установкой столбов и сборкой элементов забора</t>
  </si>
  <si>
    <t>1.8.2.</t>
  </si>
  <si>
    <t>1.8.3.</t>
  </si>
  <si>
    <t>ворота</t>
  </si>
  <si>
    <t>калитки отдельно стоящие</t>
  </si>
  <si>
    <t>Ремонт ворот и калиток с добавлением до 25% нового  материала:</t>
  </si>
  <si>
    <t>1.8.4.</t>
  </si>
  <si>
    <t>ремонт забора с добавлением нового материала</t>
  </si>
  <si>
    <t>до 5%</t>
  </si>
  <si>
    <t>до 15%</t>
  </si>
  <si>
    <t>до 25 %</t>
  </si>
  <si>
    <t>Услуги по ремонту мебели:</t>
  </si>
  <si>
    <t>1.9.1.</t>
  </si>
  <si>
    <t>1.9.2.</t>
  </si>
  <si>
    <t>замена деталей (ножки, проножки,направляющие бруски и др.) в столах</t>
  </si>
  <si>
    <t>1.9.3.</t>
  </si>
  <si>
    <t>до 10 см2</t>
  </si>
  <si>
    <t>до 30 см2</t>
  </si>
  <si>
    <t>до 50 см2</t>
  </si>
  <si>
    <t>1 дефектное место</t>
  </si>
  <si>
    <t>Переклейка столов (обеденных, для телевизоров,магнитофонов и др.)</t>
  </si>
  <si>
    <t>Устранение механических повреждений (забоины, царапины, трещины, сколы, вырывы и др.) в деталях из массива с подбором заделок по цвету и текстуре</t>
  </si>
  <si>
    <t>1.9.4.</t>
  </si>
  <si>
    <t>1.9.5.</t>
  </si>
  <si>
    <t>1.9.6.</t>
  </si>
  <si>
    <t>Замена зеркал, стекол</t>
  </si>
  <si>
    <t>1.9.7.</t>
  </si>
  <si>
    <t>1.9.8.</t>
  </si>
  <si>
    <t>Замена петель рояльных</t>
  </si>
  <si>
    <t>1.9.10.</t>
  </si>
  <si>
    <t>Монтаж разборной мебели</t>
  </si>
  <si>
    <t>шкафы, секции</t>
  </si>
  <si>
    <t>1.9.9.</t>
  </si>
  <si>
    <t>Содействие в организации ремонта надворных построек, жилых помещений</t>
  </si>
  <si>
    <t>Социально-бытовые услуги:</t>
  </si>
  <si>
    <t xml:space="preserve">Мытье с помощью моющих средств </t>
  </si>
  <si>
    <t>дверь</t>
  </si>
  <si>
    <t>подоконник</t>
  </si>
  <si>
    <t>шкаф секционный полированный</t>
  </si>
  <si>
    <t>стол (письменный)</t>
  </si>
  <si>
    <t>стол (журнальный)</t>
  </si>
  <si>
    <t>книжная полка</t>
  </si>
  <si>
    <t>стена</t>
  </si>
  <si>
    <t>потолок</t>
  </si>
  <si>
    <t>потолочных</t>
  </si>
  <si>
    <t>настенных и настольных</t>
  </si>
  <si>
    <t>Мытье электроосветительных приборов со снятием и установкой плафонов</t>
  </si>
  <si>
    <t>Подготовка жилых помещений для проведения ремонта</t>
  </si>
  <si>
    <t>10 единиц мебели</t>
  </si>
  <si>
    <t>Навеска на готовые крючки карнизов, вешалок, картин, и т.д.</t>
  </si>
  <si>
    <t>Разогрев пищи</t>
  </si>
  <si>
    <t>на газовой или электроплите</t>
  </si>
  <si>
    <t>в СВЧ печи</t>
  </si>
  <si>
    <t>1 блюдо</t>
  </si>
  <si>
    <t>с центральным водоснабжением</t>
  </si>
  <si>
    <t>без центрального водоснабжения</t>
  </si>
  <si>
    <t>10 предметов</t>
  </si>
  <si>
    <t>Очистка с помощью моющих средств унитазов</t>
  </si>
  <si>
    <t>Очистка книг от пыли с выборкой их из шкафов и полок, с последующей расстановкой на место</t>
  </si>
  <si>
    <t>1 м ряда книг</t>
  </si>
  <si>
    <t>Чистка зеркал</t>
  </si>
  <si>
    <t>Чистка кафельной плитки</t>
  </si>
  <si>
    <t xml:space="preserve">Сортировка и уборка вещей в шкафу </t>
  </si>
  <si>
    <t>без просушивания</t>
  </si>
  <si>
    <t>с развешиванием для просушивания на воздухе</t>
  </si>
  <si>
    <t>1 полка</t>
  </si>
  <si>
    <t>Крепление марли, сетки на окна кнопками</t>
  </si>
  <si>
    <t>Мытье противомаскитной сетки на окнах</t>
  </si>
  <si>
    <t>Мытье решеток на окнах</t>
  </si>
  <si>
    <t>Мытье (чистка) холодильника внутри и снаружи</t>
  </si>
  <si>
    <t>Мытье отопительных батарей</t>
  </si>
  <si>
    <t>при центральном водоснабжении без кипячения</t>
  </si>
  <si>
    <t>с кипячением</t>
  </si>
  <si>
    <t>при отсутствии центрального водоснабжения без кипячения</t>
  </si>
  <si>
    <t>Услуги по регулярной стирке, сушке, глажению постельного белья, одежды на дому у заказчика</t>
  </si>
  <si>
    <t>Разовая очистка придомовой территории от снега после сильного снегопада</t>
  </si>
  <si>
    <t>Распиловка дровяного долготья на заданную длину</t>
  </si>
  <si>
    <t xml:space="preserve"> ручной пилой</t>
  </si>
  <si>
    <t>бензопилой (без ГСМ)</t>
  </si>
  <si>
    <r>
      <t xml:space="preserve">Распиловка отходов лесоматериалов на дрова бензапилой </t>
    </r>
    <r>
      <rPr>
        <sz val="8"/>
        <color theme="1"/>
        <rFont val="Times New Roman"/>
        <family val="1"/>
        <charset val="204"/>
      </rPr>
      <t>(без ГСМ)</t>
    </r>
  </si>
  <si>
    <t xml:space="preserve">Укладка дров </t>
  </si>
  <si>
    <t>Оказание помощи в топке бани с подноской топлива</t>
  </si>
  <si>
    <t>весенне-летний период</t>
  </si>
  <si>
    <t>осенне-зимний период</t>
  </si>
  <si>
    <t>1.24.</t>
  </si>
  <si>
    <t>Прочистка дымохода</t>
  </si>
  <si>
    <t>горизонтальный</t>
  </si>
  <si>
    <t>содействие в получении услуг по:</t>
  </si>
  <si>
    <t>1.25.</t>
  </si>
  <si>
    <t>1.25.1</t>
  </si>
  <si>
    <t>погрузке (выгрузке) мебели</t>
  </si>
  <si>
    <t>1.25.2.</t>
  </si>
  <si>
    <t>заготовке сена</t>
  </si>
  <si>
    <t>1.25.3</t>
  </si>
  <si>
    <t>ремонту санитарно-технического оборудования</t>
  </si>
  <si>
    <t>ремонту электрооборудования</t>
  </si>
  <si>
    <t>ремонту печей</t>
  </si>
  <si>
    <t>1.25.4.</t>
  </si>
  <si>
    <t>1.25.5</t>
  </si>
  <si>
    <t>1.26.</t>
  </si>
  <si>
    <t>Заготовка фруктов и овощей на зиму:</t>
  </si>
  <si>
    <t>1.26.1.</t>
  </si>
  <si>
    <t xml:space="preserve">Консервирование овощей                  </t>
  </si>
  <si>
    <t>томаты, огурцы 3-х литровая банка</t>
  </si>
  <si>
    <t>перец литровая банка</t>
  </si>
  <si>
    <t>1.26.2.</t>
  </si>
  <si>
    <t>1.26.3.</t>
  </si>
  <si>
    <t>5 кг</t>
  </si>
  <si>
    <t>1.26.4.</t>
  </si>
  <si>
    <t>Приготовление соков из фруктов, ягод, овощей с помощью соковыжималки</t>
  </si>
  <si>
    <t>1.26.5.</t>
  </si>
  <si>
    <t>3л</t>
  </si>
  <si>
    <t>Услуги по выполнению сельскохозяйственных работ:</t>
  </si>
  <si>
    <t xml:space="preserve"> уборка картофеля:</t>
  </si>
  <si>
    <t>2.1.1.</t>
  </si>
  <si>
    <t>выборка картофеля из рядов после подпашки</t>
  </si>
  <si>
    <t>2.1.2.</t>
  </si>
  <si>
    <t xml:space="preserve"> копание картофеля лопатой с отноской на расстояние до 20 м</t>
  </si>
  <si>
    <t>2.1.3.</t>
  </si>
  <si>
    <t>переноска картофеля в корзинах, ведрах на расстояние</t>
  </si>
  <si>
    <t>до 15 м</t>
  </si>
  <si>
    <t>до 30 м</t>
  </si>
  <si>
    <t>переборка лука перед посадкой и обрезка</t>
  </si>
  <si>
    <t>пасынкование растений</t>
  </si>
  <si>
    <t>обрезание, подвязывание к опоре овощных культур (растений</t>
  </si>
  <si>
    <t xml:space="preserve"> уборка с/х культур:</t>
  </si>
  <si>
    <t>2.5.1.</t>
  </si>
  <si>
    <t>2.5.2.</t>
  </si>
  <si>
    <t>выборка укропа, салата, петрушки</t>
  </si>
  <si>
    <t>крыжовника, облепихи</t>
  </si>
  <si>
    <t>смородины</t>
  </si>
  <si>
    <t>яблок, груш</t>
  </si>
  <si>
    <t xml:space="preserve">сбор урожая с плодовых деревьев и кустарников </t>
  </si>
  <si>
    <t>вынос сорняков после уборки овощных культур</t>
  </si>
  <si>
    <t>до 50 м</t>
  </si>
  <si>
    <t>свыше 200 м</t>
  </si>
  <si>
    <t>1 емкость весом до 7 кг</t>
  </si>
  <si>
    <t>сбор лекарственных трав с приусадебного участка</t>
  </si>
  <si>
    <t>2.9.</t>
  </si>
  <si>
    <t>уход за садовыми деревьями, кустарниками, цветниками:</t>
  </si>
  <si>
    <t>2.9.1.</t>
  </si>
  <si>
    <t>побелка деревьев известью</t>
  </si>
  <si>
    <t>10 шт</t>
  </si>
  <si>
    <t>2.9.2.</t>
  </si>
  <si>
    <t>удаление поросли секатором</t>
  </si>
  <si>
    <t>2.9.3.</t>
  </si>
  <si>
    <t>посадка деревьев (копка ям на глубину до 1 м и шириной до 1 м)</t>
  </si>
  <si>
    <t>без обрезки корневой системы</t>
  </si>
  <si>
    <t>с обрезкой корневой системы</t>
  </si>
  <si>
    <t>пересадка деревьев</t>
  </si>
  <si>
    <t>2.9.4.</t>
  </si>
  <si>
    <t>2.9.5.</t>
  </si>
  <si>
    <t>подкормка деревьев, кустарников;</t>
  </si>
  <si>
    <t>2.9.6.</t>
  </si>
  <si>
    <t>посадка кустарников</t>
  </si>
  <si>
    <t>2.9.7.</t>
  </si>
  <si>
    <t>посадка цветов</t>
  </si>
  <si>
    <t>2.9.8.</t>
  </si>
  <si>
    <t>выкапывание многолетников</t>
  </si>
  <si>
    <t>2.9.9.</t>
  </si>
  <si>
    <t>обработка цветочных клумб гербицидами</t>
  </si>
  <si>
    <t xml:space="preserve"> закраска срезов диаметром</t>
  </si>
  <si>
    <t>2.9.10.</t>
  </si>
  <si>
    <t>вырубка кустарников</t>
  </si>
  <si>
    <t>2.9.11.</t>
  </si>
  <si>
    <t>2.9.12.</t>
  </si>
  <si>
    <t>обрезка сучьев плодовых деревьев</t>
  </si>
  <si>
    <t>2.10.</t>
  </si>
  <si>
    <t>выбрасывание навоза из сарая с подноской на расстояние до 10 м</t>
  </si>
  <si>
    <t>Ремонтно-строительные работы:</t>
  </si>
  <si>
    <t xml:space="preserve"> ремонт форточки:</t>
  </si>
  <si>
    <t xml:space="preserve"> смена форточки</t>
  </si>
  <si>
    <t>3.1.1.</t>
  </si>
  <si>
    <t>3.1.2.</t>
  </si>
  <si>
    <t xml:space="preserve"> смена штапиков</t>
  </si>
  <si>
    <t>3.1.3.</t>
  </si>
  <si>
    <t xml:space="preserve"> замена стекла в форточке</t>
  </si>
  <si>
    <t>1 окно</t>
  </si>
  <si>
    <t>замена врезных оконных и дверных приборов:</t>
  </si>
  <si>
    <t>3.2.1.</t>
  </si>
  <si>
    <t xml:space="preserve"> смена замка с поворотной ручкой (автоматического)</t>
  </si>
  <si>
    <t>3.2.2.</t>
  </si>
  <si>
    <t xml:space="preserve"> смена комплекта фрамужных приборов</t>
  </si>
  <si>
    <t>замена накладных оконных и дверных приборов:</t>
  </si>
  <si>
    <t xml:space="preserve"> смена крючка с планкой к наружной двери</t>
  </si>
  <si>
    <t>3.3.1.</t>
  </si>
  <si>
    <t xml:space="preserve"> смена шпингалета оконного с личинкой</t>
  </si>
  <si>
    <t>3.3.2.</t>
  </si>
  <si>
    <t xml:space="preserve"> замена разбитых стекол</t>
  </si>
  <si>
    <t>кирпичных (гипсовых)</t>
  </si>
  <si>
    <t>1 карниз</t>
  </si>
  <si>
    <t>бетонных или железобетонных</t>
  </si>
  <si>
    <t>1 участок захоронения</t>
  </si>
  <si>
    <t xml:space="preserve"> ремонт карниза</t>
  </si>
  <si>
    <t>3.5.</t>
  </si>
  <si>
    <t xml:space="preserve"> установка карниза:</t>
  </si>
  <si>
    <t>3.6.</t>
  </si>
  <si>
    <t xml:space="preserve"> установка профильных или круглых карнизов со сверлением отверстий и вставкой пробок для закрепления двух кронштейнов в стенах:</t>
  </si>
  <si>
    <t>3.6.1.</t>
  </si>
  <si>
    <r>
      <t>до 1 м</t>
    </r>
    <r>
      <rPr>
        <vertAlign val="superscript"/>
        <sz val="11"/>
        <color theme="1"/>
        <rFont val="Times New Roman"/>
        <family val="1"/>
        <charset val="204"/>
      </rPr>
      <t>2</t>
    </r>
  </si>
  <si>
    <r>
      <t>до 2 м</t>
    </r>
    <r>
      <rPr>
        <vertAlign val="superscript"/>
        <sz val="11"/>
        <color theme="1"/>
        <rFont val="Times New Roman"/>
        <family val="1"/>
        <charset val="204"/>
      </rPr>
      <t>2</t>
    </r>
  </si>
  <si>
    <r>
      <t>более 2 м</t>
    </r>
    <r>
      <rPr>
        <vertAlign val="superscript"/>
        <sz val="11"/>
        <color theme="1"/>
        <rFont val="Times New Roman"/>
        <family val="1"/>
        <charset val="204"/>
      </rPr>
      <t>2</t>
    </r>
  </si>
  <si>
    <t>установка проволочного карниза со верлением отверстий и вставкой пробок для закрепления двух кронштейнов в стенах:</t>
  </si>
  <si>
    <t xml:space="preserve">3.6.2. </t>
  </si>
  <si>
    <t xml:space="preserve"> замена пружин дверных или фиксаторов оконных</t>
  </si>
  <si>
    <t>3.7.</t>
  </si>
  <si>
    <t xml:space="preserve"> смена почтового ящика</t>
  </si>
  <si>
    <t>3.8.</t>
  </si>
  <si>
    <t xml:space="preserve"> смена замка почтового ящика</t>
  </si>
  <si>
    <t>3.9.</t>
  </si>
  <si>
    <t>установка автономного пожарного извещателя</t>
  </si>
  <si>
    <t xml:space="preserve">3.10. </t>
  </si>
  <si>
    <t>норма времени на ед.изм.,                чел.мин.</t>
  </si>
  <si>
    <t>1шт.</t>
  </si>
  <si>
    <t>Установка выключателя,розетки                    закрытого типа</t>
  </si>
  <si>
    <t xml:space="preserve">                                                                             открытого типа</t>
  </si>
  <si>
    <t>Установка соединительных коробок с разметкой мест установки и  пробивкой борозд при материале основания</t>
  </si>
  <si>
    <t>бетон</t>
  </si>
  <si>
    <t>кирпич</t>
  </si>
  <si>
    <t>дерево</t>
  </si>
  <si>
    <t xml:space="preserve">Открытая прокладка   проводов с креплением по:    </t>
  </si>
  <si>
    <t>дереву</t>
  </si>
  <si>
    <t>кирпичу</t>
  </si>
  <si>
    <t>1 п.м.</t>
  </si>
  <si>
    <t>Пробивка борозд в кирпичных стенах глубиной до 3 см при ширине борозды да 4 см</t>
  </si>
  <si>
    <t>Пробивка борозд в бетонных стенах глубиной до 3 см при ширине борозды да 4 см</t>
  </si>
  <si>
    <t>Уход за местами захоронения</t>
  </si>
  <si>
    <t>Услуги по ремонту электрооборудования</t>
  </si>
  <si>
    <t>рыхление почвы мотоблоком с применением фрезы 10-15 см (без ГСМ)</t>
  </si>
  <si>
    <t>Установка люстры многорожковой</t>
  </si>
  <si>
    <t>3.11.</t>
  </si>
  <si>
    <t>Ремонт внутренней штукатурки стен отдельными местами площадью ремонтируемого места:</t>
  </si>
  <si>
    <t>до 1 м2</t>
  </si>
  <si>
    <t>до 10 м2</t>
  </si>
  <si>
    <t>более 10 м2</t>
  </si>
  <si>
    <t>3.12.</t>
  </si>
  <si>
    <t>Окраска забора из штакетника масляными красками кистью:</t>
  </si>
  <si>
    <t>в один слой</t>
  </si>
  <si>
    <t>в два слоя</t>
  </si>
  <si>
    <t xml:space="preserve">Окраска потолков водоэмульсионной краской </t>
  </si>
  <si>
    <t>кистью</t>
  </si>
  <si>
    <t>валиком</t>
  </si>
  <si>
    <t>Простая масляная окраска ранее окрашенных поверхностей кистью с расчисткой старой краски до 10%</t>
  </si>
  <si>
    <t>стены</t>
  </si>
  <si>
    <t>полы</t>
  </si>
  <si>
    <t>потолки</t>
  </si>
  <si>
    <t>окна</t>
  </si>
  <si>
    <t>3.15.</t>
  </si>
  <si>
    <t>стен за 1 раз</t>
  </si>
  <si>
    <t>стен за 2 раза</t>
  </si>
  <si>
    <t xml:space="preserve">Грунтование валиком        </t>
  </si>
  <si>
    <t>потолков за 1 раз</t>
  </si>
  <si>
    <t>потолков за 2 раза</t>
  </si>
  <si>
    <t>3.16.</t>
  </si>
  <si>
    <t>Ремонт дверных порогов</t>
  </si>
  <si>
    <t>1 порог</t>
  </si>
  <si>
    <t>Снятие обоев (старых обоев)</t>
  </si>
  <si>
    <t>3.18.</t>
  </si>
  <si>
    <t xml:space="preserve">кирпичных </t>
  </si>
  <si>
    <t>1 м3</t>
  </si>
  <si>
    <t>3.20.</t>
  </si>
  <si>
    <t>Масляная окраска металических ворот, дверей и ставень кистью</t>
  </si>
  <si>
    <t>Окраска металических оград</t>
  </si>
  <si>
    <t>1 ограда</t>
  </si>
  <si>
    <t>6.2.</t>
  </si>
  <si>
    <t>Перестилка дощатых полов</t>
  </si>
  <si>
    <t>6.3.</t>
  </si>
  <si>
    <t>Разборка старых построек</t>
  </si>
  <si>
    <t>бревенчатых</t>
  </si>
  <si>
    <t>кирпичных</t>
  </si>
  <si>
    <t>6.4.</t>
  </si>
  <si>
    <t>Ремонт местами рулонной кровли</t>
  </si>
  <si>
    <t xml:space="preserve"> со сменой обрешетки</t>
  </si>
  <si>
    <t>без смены обрешетки</t>
  </si>
  <si>
    <t>6.5.</t>
  </si>
  <si>
    <t>Ремонт местами кровли из асбестоцементных листов</t>
  </si>
  <si>
    <t>6.6.</t>
  </si>
  <si>
    <t>1 столб</t>
  </si>
  <si>
    <t>6.7.</t>
  </si>
  <si>
    <t>Погрузочно разгрузочные работы</t>
  </si>
  <si>
    <t>6.7.1.</t>
  </si>
  <si>
    <t>Навоз или кампост рыхлый</t>
  </si>
  <si>
    <t>6.7.2.</t>
  </si>
  <si>
    <t>Навоз или кампост слежавшийся</t>
  </si>
  <si>
    <t>6.7.3.</t>
  </si>
  <si>
    <t>Сено и солома непресованная</t>
  </si>
  <si>
    <t>6.7.4.</t>
  </si>
  <si>
    <t>Дрова</t>
  </si>
  <si>
    <t>6.8.</t>
  </si>
  <si>
    <t>Затаривание зерна в мешки с подноской его в ведрах на растояние, м</t>
  </si>
  <si>
    <t>до 100 м</t>
  </si>
  <si>
    <t>добавлять на последующие 100 м</t>
  </si>
  <si>
    <t>6.9.</t>
  </si>
  <si>
    <t>Насадка на на ручки лопат, вил, и т.п.</t>
  </si>
  <si>
    <t>6.10.</t>
  </si>
  <si>
    <t>Устройство изгороди из жердей</t>
  </si>
  <si>
    <t>в 3 ряда</t>
  </si>
  <si>
    <t>в 4 ряда</t>
  </si>
  <si>
    <t>в 5 рядов</t>
  </si>
  <si>
    <t>10 м.п.</t>
  </si>
  <si>
    <t>6.11.</t>
  </si>
  <si>
    <t>Точка вручную напильником новой нажовки без развода зубьев</t>
  </si>
  <si>
    <t>6.12.</t>
  </si>
  <si>
    <t>Точка вручную напильником  нажовки бывшей в употреблении без развода зубьев</t>
  </si>
  <si>
    <t>6.13.</t>
  </si>
  <si>
    <t>1.05 м</t>
  </si>
  <si>
    <t>1.25 м</t>
  </si>
  <si>
    <t>1.50 м</t>
  </si>
  <si>
    <t>ГУ "ТЦСОН Ушачского района"</t>
  </si>
  <si>
    <t>Точка вручную напильником новой двуручной пилы без развода зубьев при длине пилы, м</t>
  </si>
  <si>
    <t>Приклеивание потолочных плинтусов</t>
  </si>
  <si>
    <t>Прочистка и промывка сифонов санитарных приборов:</t>
  </si>
  <si>
    <t>чугунный</t>
  </si>
  <si>
    <t>пластмассовый</t>
  </si>
  <si>
    <t>1 сифон</t>
  </si>
  <si>
    <t>Устранение течи из гибких подводок присоединения санитарных приборов</t>
  </si>
  <si>
    <t>1 соединение</t>
  </si>
  <si>
    <t xml:space="preserve">Устранение течи из под гайки </t>
  </si>
  <si>
    <t>1 смеситель</t>
  </si>
  <si>
    <t>Смена душевой сетки</t>
  </si>
  <si>
    <t>1 сетка</t>
  </si>
  <si>
    <t>Смена водоразборного крана</t>
  </si>
  <si>
    <t>1 кран</t>
  </si>
  <si>
    <t>Смена умывальника, раковины</t>
  </si>
  <si>
    <t xml:space="preserve">Снятие известковой краски с потолков и стен </t>
  </si>
  <si>
    <t>1 м 2</t>
  </si>
  <si>
    <t>Оклейка потолков пластиковыми плитами</t>
  </si>
  <si>
    <t>Известковая окраска печей, стояков и труб кистью</t>
  </si>
  <si>
    <t>Уборка овощей</t>
  </si>
  <si>
    <t>1 час.</t>
  </si>
  <si>
    <t>Стирка белья  хлопок (2ст. Загрязнения)</t>
  </si>
  <si>
    <t>Стирка белья синтетика (2 ст. загрязнения)</t>
  </si>
  <si>
    <t>Приложение 2</t>
  </si>
  <si>
    <t>Уход за комнатными растениями (в горшках)</t>
  </si>
  <si>
    <t xml:space="preserve">Прочие  работы </t>
  </si>
  <si>
    <t>Уход за домашними животными (кошки, собаки)</t>
  </si>
  <si>
    <t>Тариф, (рублей)</t>
  </si>
  <si>
    <t>Тариф, (руб.)</t>
  </si>
  <si>
    <t>Стирка белья хлопок (порошок заказчика)</t>
  </si>
  <si>
    <t xml:space="preserve">населения Ушачского района» </t>
  </si>
  <si>
    <t xml:space="preserve">Приложение 1 </t>
  </si>
  <si>
    <t>Прейскурант на социальные услуги, входяшие в Перечень социальных услуг, оказываемых  свыше установленных норм  и нормативов обеспеченности граждан социальными услугами государственным учреждением "Территориальный центр социального обслуживания населения Ушачского района"</t>
  </si>
  <si>
    <t>на социальные услуги, не входящие в Перечень социальных услуг, оказываемых</t>
  </si>
  <si>
    <t xml:space="preserve">государственным учреждением  «Территориальный центр социального   обслуживания </t>
  </si>
  <si>
    <t>___________________О.А.Измайлович</t>
  </si>
  <si>
    <t>01 февраля 2025 года</t>
  </si>
  <si>
    <t>к приказу  от   31 января  2025 года №  14</t>
  </si>
  <si>
    <t>к приказу от 31 января  2025 года  №  14</t>
  </si>
  <si>
    <t>к приказу от 27.09.2024 г.  № 67</t>
  </si>
  <si>
    <t xml:space="preserve">Прейскурант на социальные услуги, входяшие в Перечень социальных услуг, оказываемых государственным учреждением "Территориальный центр социального обслуживания населения Ушачского района" </t>
  </si>
  <si>
    <t>Стоимость норма часа (рублей)</t>
  </si>
  <si>
    <t>Тариф (рублей)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</si>
</sst>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5"/>
      <color rgb="FF000000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  <font>
      <u/>
      <sz val="11"/>
      <color theme="1"/>
      <name val="Calibri"/>
      <family val="2"/>
      <charset val="204"/>
      <scheme val="minor"/>
    </font>
    <font>
      <u/>
      <sz val="14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86">
    <xf numFmtId="0" fontId="0" fillId="0" borderId="0" xfId="0"/>
    <xf numFmtId="0" fontId="3" fillId="0" borderId="1" xfId="0" applyFont="1" applyBorder="1" applyAlignment="1">
      <alignment horizontal="center"/>
    </xf>
    <xf numFmtId="0" fontId="5" fillId="0" borderId="6" xfId="0" applyFont="1" applyBorder="1" applyAlignment="1">
      <alignment horizontal="center" wrapText="1"/>
    </xf>
    <xf numFmtId="0" fontId="5" fillId="0" borderId="13" xfId="0" applyFont="1" applyBorder="1" applyAlignment="1">
      <alignment vertical="top"/>
    </xf>
    <xf numFmtId="0" fontId="5" fillId="0" borderId="9" xfId="0" applyFont="1" applyBorder="1" applyAlignment="1">
      <alignment vertical="top"/>
    </xf>
    <xf numFmtId="0" fontId="2" fillId="0" borderId="13" xfId="0" applyFont="1" applyBorder="1"/>
    <xf numFmtId="0" fontId="8" fillId="0" borderId="0" xfId="0" applyFont="1"/>
    <xf numFmtId="0" fontId="5" fillId="0" borderId="9" xfId="0" applyFont="1" applyBorder="1" applyAlignment="1">
      <alignment horizontal="center"/>
    </xf>
    <xf numFmtId="0" fontId="5" fillId="0" borderId="0" xfId="0" applyFont="1"/>
    <xf numFmtId="0" fontId="9" fillId="0" borderId="0" xfId="0" applyFont="1"/>
    <xf numFmtId="0" fontId="0" fillId="0" borderId="0" xfId="0"/>
    <xf numFmtId="0" fontId="9" fillId="0" borderId="0" xfId="0" applyFont="1" applyBorder="1"/>
    <xf numFmtId="0" fontId="9" fillId="0" borderId="9" xfId="0" applyFont="1" applyBorder="1"/>
    <xf numFmtId="0" fontId="9" fillId="0" borderId="0" xfId="0" applyFont="1" applyFill="1" applyBorder="1"/>
    <xf numFmtId="0" fontId="4" fillId="0" borderId="9" xfId="0" applyFont="1" applyBorder="1" applyAlignment="1">
      <alignment horizontal="center" vertical="top" wrapText="1"/>
    </xf>
    <xf numFmtId="0" fontId="0" fillId="0" borderId="0" xfId="0"/>
    <xf numFmtId="0" fontId="2" fillId="0" borderId="9" xfId="0" applyFont="1" applyBorder="1" applyAlignment="1">
      <alignment horizontal="center" wrapText="1"/>
    </xf>
    <xf numFmtId="0" fontId="0" fillId="0" borderId="0" xfId="0"/>
    <xf numFmtId="0" fontId="5" fillId="0" borderId="9" xfId="0" applyFont="1" applyBorder="1" applyAlignment="1">
      <alignment horizontal="center" wrapText="1"/>
    </xf>
    <xf numFmtId="0" fontId="5" fillId="2" borderId="9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0" fillId="0" borderId="0" xfId="0"/>
    <xf numFmtId="0" fontId="5" fillId="0" borderId="10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5" fillId="0" borderId="0" xfId="0" applyFont="1" applyBorder="1"/>
    <xf numFmtId="0" fontId="5" fillId="2" borderId="9" xfId="0" applyFont="1" applyFill="1" applyBorder="1" applyAlignment="1">
      <alignment horizontal="center" vertical="center" wrapText="1"/>
    </xf>
    <xf numFmtId="0" fontId="0" fillId="0" borderId="0" xfId="0"/>
    <xf numFmtId="0" fontId="0" fillId="0" borderId="0" xfId="0"/>
    <xf numFmtId="0" fontId="0" fillId="0" borderId="0" xfId="0" applyBorder="1"/>
    <xf numFmtId="0" fontId="11" fillId="0" borderId="0" xfId="0" applyFont="1" applyAlignment="1">
      <alignment vertical="center" wrapText="1"/>
    </xf>
    <xf numFmtId="0" fontId="5" fillId="0" borderId="3" xfId="0" applyFont="1" applyFill="1" applyBorder="1" applyAlignment="1">
      <alignment horizontal="center"/>
    </xf>
    <xf numFmtId="0" fontId="0" fillId="0" borderId="0" xfId="0"/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vertical="top"/>
    </xf>
    <xf numFmtId="0" fontId="4" fillId="0" borderId="6" xfId="0" applyFont="1" applyBorder="1" applyAlignment="1">
      <alignment horizont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14" fontId="5" fillId="0" borderId="3" xfId="0" applyNumberFormat="1" applyFont="1" applyBorder="1" applyAlignment="1">
      <alignment vertical="top"/>
    </xf>
    <xf numFmtId="2" fontId="5" fillId="0" borderId="9" xfId="0" applyNumberFormat="1" applyFont="1" applyBorder="1" applyAlignment="1">
      <alignment horizontal="center"/>
    </xf>
    <xf numFmtId="0" fontId="5" fillId="0" borderId="13" xfId="0" applyFont="1" applyBorder="1" applyAlignment="1">
      <alignment horizontal="center"/>
    </xf>
    <xf numFmtId="1" fontId="5" fillId="2" borderId="9" xfId="0" applyNumberFormat="1" applyFont="1" applyFill="1" applyBorder="1" applyAlignment="1">
      <alignment horizontal="center" wrapText="1"/>
    </xf>
    <xf numFmtId="2" fontId="5" fillId="0" borderId="9" xfId="0" applyNumberFormat="1" applyFont="1" applyBorder="1" applyAlignment="1">
      <alignment vertical="top"/>
    </xf>
    <xf numFmtId="2" fontId="5" fillId="0" borderId="10" xfId="0" applyNumberFormat="1" applyFont="1" applyBorder="1" applyAlignment="1">
      <alignment horizontal="center" vertical="top"/>
    </xf>
    <xf numFmtId="0" fontId="5" fillId="0" borderId="0" xfId="0" applyFont="1" applyBorder="1" applyAlignment="1">
      <alignment horizontal="center" vertical="center"/>
    </xf>
    <xf numFmtId="0" fontId="2" fillId="0" borderId="9" xfId="0" applyFont="1" applyBorder="1" applyAlignment="1">
      <alignment horizontal="right" vertical="center" wrapText="1"/>
    </xf>
    <xf numFmtId="2" fontId="2" fillId="0" borderId="9" xfId="0" applyNumberFormat="1" applyFont="1" applyBorder="1" applyAlignment="1">
      <alignment horizontal="right" vertical="center" wrapText="1"/>
    </xf>
    <xf numFmtId="0" fontId="2" fillId="0" borderId="9" xfId="0" applyFont="1" applyFill="1" applyBorder="1" applyAlignment="1"/>
    <xf numFmtId="164" fontId="2" fillId="0" borderId="9" xfId="0" applyNumberFormat="1" applyFont="1" applyFill="1" applyBorder="1" applyAlignment="1">
      <alignment vertical="center"/>
    </xf>
    <xf numFmtId="0" fontId="0" fillId="0" borderId="0" xfId="0"/>
    <xf numFmtId="0" fontId="0" fillId="0" borderId="0" xfId="0"/>
    <xf numFmtId="0" fontId="0" fillId="0" borderId="0" xfId="0"/>
    <xf numFmtId="0" fontId="2" fillId="0" borderId="9" xfId="0" applyFont="1" applyBorder="1" applyAlignment="1">
      <alignment horizontal="right" vertical="top" wrapText="1"/>
    </xf>
    <xf numFmtId="0" fontId="2" fillId="0" borderId="9" xfId="0" applyFont="1" applyBorder="1" applyAlignment="1">
      <alignment horizontal="right" wrapText="1"/>
    </xf>
    <xf numFmtId="2" fontId="2" fillId="0" borderId="9" xfId="0" applyNumberFormat="1" applyFont="1" applyBorder="1" applyAlignment="1">
      <alignment horizontal="right" wrapText="1"/>
    </xf>
    <xf numFmtId="14" fontId="3" fillId="0" borderId="9" xfId="0" applyNumberFormat="1" applyFont="1" applyBorder="1" applyAlignment="1">
      <alignment horizontal="left" vertical="top" wrapText="1"/>
    </xf>
    <xf numFmtId="0" fontId="2" fillId="0" borderId="9" xfId="0" applyNumberFormat="1" applyFont="1" applyBorder="1" applyAlignment="1">
      <alignment horizontal="right" vertical="top" wrapText="1"/>
    </xf>
    <xf numFmtId="0" fontId="0" fillId="0" borderId="0" xfId="0"/>
    <xf numFmtId="14" fontId="4" fillId="0" borderId="9" xfId="0" applyNumberFormat="1" applyFont="1" applyBorder="1" applyAlignment="1">
      <alignment horizontal="left" vertical="top" wrapText="1"/>
    </xf>
    <xf numFmtId="0" fontId="2" fillId="0" borderId="9" xfId="0" applyNumberFormat="1" applyFont="1" applyBorder="1" applyAlignment="1">
      <alignment wrapText="1"/>
    </xf>
    <xf numFmtId="0" fontId="2" fillId="0" borderId="9" xfId="0" applyNumberFormat="1" applyFont="1" applyBorder="1" applyAlignment="1"/>
    <xf numFmtId="14" fontId="10" fillId="0" borderId="9" xfId="0" applyNumberFormat="1" applyFont="1" applyBorder="1" applyAlignment="1">
      <alignment horizontal="center" vertical="center" wrapText="1"/>
    </xf>
    <xf numFmtId="14" fontId="10" fillId="0" borderId="9" xfId="0" applyNumberFormat="1" applyFont="1" applyBorder="1" applyAlignment="1">
      <alignment horizontal="left" vertical="top" wrapText="1"/>
    </xf>
    <xf numFmtId="0" fontId="2" fillId="0" borderId="9" xfId="0" applyNumberFormat="1" applyFont="1" applyBorder="1" applyAlignment="1">
      <alignment horizontal="right"/>
    </xf>
    <xf numFmtId="0" fontId="3" fillId="0" borderId="9" xfId="0" applyFont="1" applyBorder="1" applyAlignment="1"/>
    <xf numFmtId="0" fontId="0" fillId="0" borderId="0" xfId="0"/>
    <xf numFmtId="0" fontId="2" fillId="0" borderId="9" xfId="0" applyFont="1" applyFill="1" applyBorder="1" applyAlignment="1">
      <alignment vertical="top"/>
    </xf>
    <xf numFmtId="0" fontId="2" fillId="0" borderId="9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left"/>
    </xf>
    <xf numFmtId="0" fontId="3" fillId="0" borderId="9" xfId="0" applyFont="1" applyBorder="1" applyAlignment="1">
      <alignment horizontal="left" vertical="top" wrapText="1"/>
    </xf>
    <xf numFmtId="0" fontId="0" fillId="0" borderId="0" xfId="0"/>
    <xf numFmtId="0" fontId="5" fillId="0" borderId="9" xfId="0" applyFont="1" applyBorder="1" applyAlignment="1">
      <alignment horizontal="left" vertical="top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vertical="top"/>
    </xf>
    <xf numFmtId="0" fontId="5" fillId="0" borderId="14" xfId="0" applyFont="1" applyBorder="1" applyAlignment="1">
      <alignment vertical="top"/>
    </xf>
    <xf numFmtId="0" fontId="2" fillId="0" borderId="9" xfId="0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 wrapText="1"/>
    </xf>
    <xf numFmtId="14" fontId="2" fillId="0" borderId="9" xfId="0" applyNumberFormat="1" applyFont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9" xfId="0" applyFont="1" applyBorder="1"/>
    <xf numFmtId="0" fontId="2" fillId="0" borderId="9" xfId="0" applyFont="1" applyBorder="1" applyAlignment="1">
      <alignment wrapText="1"/>
    </xf>
    <xf numFmtId="0" fontId="2" fillId="0" borderId="9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 vertical="top"/>
    </xf>
    <xf numFmtId="1" fontId="2" fillId="0" borderId="9" xfId="0" applyNumberFormat="1" applyFont="1" applyFill="1" applyBorder="1" applyAlignment="1">
      <alignment vertical="center"/>
    </xf>
    <xf numFmtId="0" fontId="2" fillId="0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vertical="top" wrapText="1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3" xfId="0" applyFont="1" applyFill="1" applyBorder="1" applyAlignment="1">
      <alignment horizontal="left" vertical="top"/>
    </xf>
    <xf numFmtId="0" fontId="3" fillId="0" borderId="9" xfId="0" applyFont="1" applyBorder="1" applyAlignment="1">
      <alignment horizontal="center" vertical="center" wrapText="1"/>
    </xf>
    <xf numFmtId="0" fontId="0" fillId="0" borderId="0" xfId="0" applyBorder="1"/>
    <xf numFmtId="0" fontId="2" fillId="0" borderId="9" xfId="0" applyFont="1" applyBorder="1" applyAlignment="1">
      <alignment horizontal="center"/>
    </xf>
    <xf numFmtId="2" fontId="5" fillId="0" borderId="9" xfId="0" applyNumberFormat="1" applyFont="1" applyBorder="1" applyAlignment="1">
      <alignment horizontal="center" vertical="top"/>
    </xf>
    <xf numFmtId="0" fontId="4" fillId="0" borderId="9" xfId="0" applyFont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2" fontId="5" fillId="0" borderId="3" xfId="0" applyNumberFormat="1" applyFont="1" applyFill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center" wrapText="1"/>
    </xf>
    <xf numFmtId="2" fontId="5" fillId="0" borderId="9" xfId="0" applyNumberFormat="1" applyFont="1" applyFill="1" applyBorder="1" applyAlignment="1">
      <alignment horizontal="center" vertical="top"/>
    </xf>
    <xf numFmtId="2" fontId="5" fillId="0" borderId="3" xfId="0" applyNumberFormat="1" applyFont="1" applyBorder="1" applyAlignment="1">
      <alignment horizontal="center" vertical="top"/>
    </xf>
    <xf numFmtId="0" fontId="2" fillId="0" borderId="9" xfId="0" applyFont="1" applyBorder="1" applyAlignment="1">
      <alignment horizontal="right"/>
    </xf>
    <xf numFmtId="0" fontId="1" fillId="0" borderId="0" xfId="0" applyFont="1" applyBorder="1"/>
    <xf numFmtId="0" fontId="4" fillId="0" borderId="9" xfId="0" applyFont="1" applyBorder="1" applyAlignment="1">
      <alignment horizontal="center" wrapText="1"/>
    </xf>
    <xf numFmtId="0" fontId="10" fillId="0" borderId="9" xfId="0" applyFont="1" applyFill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/>
    </xf>
    <xf numFmtId="1" fontId="5" fillId="0" borderId="3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1" fillId="0" borderId="0" xfId="0" applyFont="1" applyBorder="1" applyAlignment="1">
      <alignment vertical="center" wrapText="1"/>
    </xf>
    <xf numFmtId="0" fontId="0" fillId="0" borderId="0" xfId="0"/>
    <xf numFmtId="0" fontId="2" fillId="0" borderId="9" xfId="0" applyFont="1" applyBorder="1" applyAlignment="1">
      <alignment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9" xfId="0" applyFont="1" applyBorder="1" applyAlignment="1">
      <alignment vertical="top" wrapText="1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9" xfId="0" applyFont="1" applyBorder="1" applyAlignment="1">
      <alignment vertical="top" wrapText="1"/>
    </xf>
    <xf numFmtId="0" fontId="2" fillId="0" borderId="9" xfId="0" applyFont="1" applyFill="1" applyBorder="1" applyAlignment="1">
      <alignment horizontal="center" vertical="top"/>
    </xf>
    <xf numFmtId="0" fontId="2" fillId="0" borderId="9" xfId="0" applyFont="1" applyBorder="1" applyAlignment="1">
      <alignment horizontal="center"/>
    </xf>
    <xf numFmtId="0" fontId="4" fillId="0" borderId="9" xfId="0" applyFont="1" applyBorder="1" applyAlignment="1">
      <alignment wrapText="1"/>
    </xf>
    <xf numFmtId="0" fontId="4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top"/>
    </xf>
    <xf numFmtId="0" fontId="7" fillId="0" borderId="9" xfId="0" applyFont="1" applyFill="1" applyBorder="1" applyAlignment="1">
      <alignment horizontal="center" vertical="top"/>
    </xf>
    <xf numFmtId="0" fontId="2" fillId="0" borderId="9" xfId="0" applyFont="1" applyBorder="1" applyAlignment="1">
      <alignment wrapText="1"/>
    </xf>
    <xf numFmtId="0" fontId="9" fillId="0" borderId="0" xfId="0" applyFont="1" applyBorder="1" applyAlignment="1">
      <alignment vertical="top" wrapText="1"/>
    </xf>
    <xf numFmtId="0" fontId="2" fillId="0" borderId="9" xfId="0" applyFont="1" applyFill="1" applyBorder="1"/>
    <xf numFmtId="2" fontId="2" fillId="0" borderId="9" xfId="0" applyNumberFormat="1" applyFont="1" applyFill="1" applyBorder="1" applyAlignment="1"/>
    <xf numFmtId="2" fontId="2" fillId="0" borderId="9" xfId="0" applyNumberFormat="1" applyFont="1" applyBorder="1" applyAlignment="1">
      <alignment vertical="center" wrapText="1"/>
    </xf>
    <xf numFmtId="0" fontId="10" fillId="0" borderId="9" xfId="0" applyFont="1" applyBorder="1" applyAlignment="1">
      <alignment horizontal="left" vertical="top" wrapText="1"/>
    </xf>
    <xf numFmtId="0" fontId="7" fillId="0" borderId="13" xfId="0" applyFont="1" applyBorder="1"/>
    <xf numFmtId="0" fontId="2" fillId="0" borderId="9" xfId="0" applyFont="1" applyFill="1" applyBorder="1" applyAlignment="1">
      <alignment vertical="center"/>
    </xf>
    <xf numFmtId="0" fontId="2" fillId="0" borderId="13" xfId="0" applyFont="1" applyBorder="1" applyAlignment="1">
      <alignment horizontal="center"/>
    </xf>
    <xf numFmtId="0" fontId="7" fillId="0" borderId="9" xfId="0" applyFont="1" applyFill="1" applyBorder="1" applyAlignment="1">
      <alignment horizontal="center" vertical="center"/>
    </xf>
    <xf numFmtId="0" fontId="13" fillId="0" borderId="9" xfId="0" applyFont="1" applyFill="1" applyBorder="1"/>
    <xf numFmtId="164" fontId="2" fillId="0" borderId="13" xfId="0" applyNumberFormat="1" applyFont="1" applyBorder="1"/>
    <xf numFmtId="164" fontId="2" fillId="0" borderId="9" xfId="0" applyNumberFormat="1" applyFont="1" applyFill="1" applyBorder="1" applyAlignment="1"/>
    <xf numFmtId="2" fontId="5" fillId="0" borderId="1" xfId="0" applyNumberFormat="1" applyFont="1" applyBorder="1" applyAlignment="1">
      <alignment vertical="top"/>
    </xf>
    <xf numFmtId="2" fontId="5" fillId="0" borderId="2" xfId="0" applyNumberFormat="1" applyFont="1" applyBorder="1" applyAlignment="1">
      <alignment vertical="top"/>
    </xf>
    <xf numFmtId="0" fontId="5" fillId="0" borderId="2" xfId="0" applyFont="1" applyBorder="1" applyAlignment="1">
      <alignment vertical="top" wrapText="1"/>
    </xf>
    <xf numFmtId="2" fontId="5" fillId="0" borderId="3" xfId="0" applyNumberFormat="1" applyFont="1" applyBorder="1" applyAlignment="1">
      <alignment vertical="top"/>
    </xf>
    <xf numFmtId="0" fontId="5" fillId="0" borderId="3" xfId="0" applyFont="1" applyBorder="1" applyAlignment="1">
      <alignment vertical="top" wrapText="1"/>
    </xf>
    <xf numFmtId="14" fontId="2" fillId="0" borderId="9" xfId="0" applyNumberFormat="1" applyFont="1" applyBorder="1" applyAlignment="1">
      <alignment horizontal="center" vertical="top" wrapText="1"/>
    </xf>
    <xf numFmtId="14" fontId="3" fillId="0" borderId="9" xfId="0" applyNumberFormat="1" applyFont="1" applyBorder="1" applyAlignment="1">
      <alignment horizontal="center" vertical="center" wrapText="1"/>
    </xf>
    <xf numFmtId="0" fontId="14" fillId="0" borderId="0" xfId="0" applyFont="1"/>
    <xf numFmtId="0" fontId="2" fillId="0" borderId="1" xfId="0" applyFont="1" applyFill="1" applyBorder="1" applyAlignment="1">
      <alignment horizontal="center"/>
    </xf>
    <xf numFmtId="0" fontId="0" fillId="0" borderId="0" xfId="0" applyBorder="1"/>
    <xf numFmtId="0" fontId="2" fillId="0" borderId="9" xfId="0" applyFont="1" applyFill="1" applyBorder="1"/>
    <xf numFmtId="0" fontId="2" fillId="0" borderId="9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vertical="top"/>
    </xf>
    <xf numFmtId="0" fontId="2" fillId="0" borderId="1" xfId="0" applyFont="1" applyFill="1" applyBorder="1" applyAlignment="1"/>
    <xf numFmtId="164" fontId="2" fillId="0" borderId="3" xfId="0" applyNumberFormat="1" applyFont="1" applyFill="1" applyBorder="1" applyAlignment="1">
      <alignment vertical="center"/>
    </xf>
    <xf numFmtId="0" fontId="2" fillId="0" borderId="9" xfId="0" applyFont="1" applyFill="1" applyBorder="1" applyAlignment="1">
      <alignment horizontal="center" wrapText="1"/>
    </xf>
    <xf numFmtId="2" fontId="2" fillId="0" borderId="9" xfId="0" applyNumberFormat="1" applyFont="1" applyBorder="1" applyAlignment="1">
      <alignment horizontal="center" vertical="center" wrapText="1"/>
    </xf>
    <xf numFmtId="164" fontId="2" fillId="0" borderId="9" xfId="0" applyNumberFormat="1" applyFont="1" applyBorder="1" applyAlignment="1">
      <alignment vertical="center" wrapText="1"/>
    </xf>
    <xf numFmtId="2" fontId="2" fillId="0" borderId="10" xfId="0" applyNumberFormat="1" applyFont="1" applyBorder="1" applyAlignment="1">
      <alignment horizontal="left" vertical="center" wrapText="1"/>
    </xf>
    <xf numFmtId="2" fontId="2" fillId="0" borderId="14" xfId="0" applyNumberFormat="1" applyFont="1" applyBorder="1" applyAlignment="1">
      <alignment horizontal="left" vertical="center" wrapText="1"/>
    </xf>
    <xf numFmtId="0" fontId="2" fillId="0" borderId="9" xfId="0" applyFont="1" applyBorder="1" applyAlignment="1">
      <alignment horizontal="left"/>
    </xf>
    <xf numFmtId="0" fontId="2" fillId="0" borderId="9" xfId="0" applyFont="1" applyBorder="1" applyAlignment="1">
      <alignment horizontal="center" vertical="top"/>
    </xf>
    <xf numFmtId="0" fontId="2" fillId="0" borderId="9" xfId="0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left" vertical="top" wrapText="1"/>
    </xf>
    <xf numFmtId="0" fontId="4" fillId="0" borderId="9" xfId="0" applyFont="1" applyBorder="1" applyAlignment="1">
      <alignment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wrapText="1"/>
    </xf>
    <xf numFmtId="0" fontId="5" fillId="2" borderId="3" xfId="0" applyFont="1" applyFill="1" applyBorder="1" applyAlignment="1">
      <alignment horizontal="center" wrapText="1"/>
    </xf>
    <xf numFmtId="0" fontId="2" fillId="0" borderId="9" xfId="0" applyFont="1" applyBorder="1" applyAlignment="1">
      <alignment horizontal="left" wrapText="1"/>
    </xf>
    <xf numFmtId="0" fontId="2" fillId="0" borderId="9" xfId="0" applyFont="1" applyBorder="1" applyAlignment="1">
      <alignment wrapText="1"/>
    </xf>
    <xf numFmtId="0" fontId="2" fillId="0" borderId="9" xfId="0" applyFont="1" applyBorder="1" applyAlignment="1">
      <alignment horizontal="center" wrapText="1"/>
    </xf>
    <xf numFmtId="0" fontId="2" fillId="0" borderId="9" xfId="0" applyFont="1" applyBorder="1" applyAlignment="1">
      <alignment horizontal="center"/>
    </xf>
    <xf numFmtId="14" fontId="10" fillId="0" borderId="9" xfId="0" applyNumberFormat="1" applyFont="1" applyBorder="1" applyAlignment="1">
      <alignment horizontal="left" wrapText="1"/>
    </xf>
    <xf numFmtId="14" fontId="3" fillId="0" borderId="9" xfId="0" applyNumberFormat="1" applyFont="1" applyBorder="1" applyAlignment="1">
      <alignment horizontal="center" wrapText="1"/>
    </xf>
    <xf numFmtId="0" fontId="3" fillId="0" borderId="9" xfId="0" applyFont="1" applyBorder="1" applyAlignment="1">
      <alignment horizontal="justify" wrapText="1"/>
    </xf>
    <xf numFmtId="0" fontId="3" fillId="0" borderId="9" xfId="0" applyFont="1" applyBorder="1" applyAlignment="1">
      <alignment wrapText="1"/>
    </xf>
    <xf numFmtId="2" fontId="2" fillId="0" borderId="9" xfId="0" applyNumberFormat="1" applyFont="1" applyBorder="1" applyAlignment="1">
      <alignment horizontal="right"/>
    </xf>
    <xf numFmtId="0" fontId="8" fillId="0" borderId="0" xfId="0" applyFont="1" applyAlignment="1">
      <alignment horizontal="center" wrapText="1"/>
    </xf>
    <xf numFmtId="0" fontId="8" fillId="0" borderId="0" xfId="0" applyFont="1" applyBorder="1" applyAlignment="1">
      <alignment wrapText="1"/>
    </xf>
    <xf numFmtId="0" fontId="9" fillId="0" borderId="9" xfId="0" applyFont="1" applyBorder="1" applyAlignment="1">
      <alignment wrapText="1"/>
    </xf>
    <xf numFmtId="1" fontId="8" fillId="0" borderId="0" xfId="0" applyNumberFormat="1" applyFont="1" applyBorder="1" applyAlignment="1">
      <alignment wrapText="1"/>
    </xf>
    <xf numFmtId="1" fontId="8" fillId="0" borderId="0" xfId="0" applyNumberFormat="1" applyFont="1" applyBorder="1"/>
    <xf numFmtId="1" fontId="9" fillId="0" borderId="0" xfId="0" applyNumberFormat="1" applyFont="1" applyBorder="1" applyAlignment="1">
      <alignment horizontal="center"/>
    </xf>
    <xf numFmtId="0" fontId="16" fillId="0" borderId="0" xfId="0" applyFont="1"/>
    <xf numFmtId="2" fontId="2" fillId="0" borderId="10" xfId="0" applyNumberFormat="1" applyFont="1" applyBorder="1" applyAlignment="1">
      <alignment horizontal="left" vertical="center" wrapText="1"/>
    </xf>
    <xf numFmtId="2" fontId="2" fillId="0" borderId="14" xfId="0" applyNumberFormat="1" applyFont="1" applyBorder="1" applyAlignment="1">
      <alignment horizontal="left" vertical="center" wrapText="1"/>
    </xf>
    <xf numFmtId="2" fontId="9" fillId="0" borderId="9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0" xfId="0" applyFont="1" applyBorder="1" applyAlignment="1">
      <alignment vertical="top" wrapText="1"/>
    </xf>
    <xf numFmtId="0" fontId="5" fillId="0" borderId="9" xfId="0" applyFont="1" applyBorder="1" applyAlignment="1">
      <alignment horizontal="center" vertical="center"/>
    </xf>
    <xf numFmtId="0" fontId="2" fillId="0" borderId="9" xfId="0" applyFont="1" applyBorder="1" applyAlignment="1">
      <alignment horizontal="center"/>
    </xf>
    <xf numFmtId="0" fontId="5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top"/>
    </xf>
    <xf numFmtId="2" fontId="5" fillId="0" borderId="9" xfId="0" applyNumberFormat="1" applyFont="1" applyFill="1" applyBorder="1" applyAlignment="1">
      <alignment horizontal="center" vertical="top"/>
    </xf>
    <xf numFmtId="2" fontId="5" fillId="0" borderId="9" xfId="0" applyNumberFormat="1" applyFont="1" applyBorder="1" applyAlignment="1">
      <alignment horizontal="center" vertical="top"/>
    </xf>
    <xf numFmtId="2" fontId="5" fillId="0" borderId="3" xfId="0" applyNumberFormat="1" applyFont="1" applyFill="1" applyBorder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left" vertical="top"/>
    </xf>
    <xf numFmtId="2" fontId="5" fillId="0" borderId="3" xfId="0" applyNumberFormat="1" applyFont="1" applyBorder="1" applyAlignment="1">
      <alignment horizontal="center" vertical="top"/>
    </xf>
    <xf numFmtId="0" fontId="9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 vertical="center" wrapText="1"/>
    </xf>
    <xf numFmtId="0" fontId="18" fillId="0" borderId="9" xfId="0" applyFont="1" applyBorder="1" applyAlignment="1">
      <alignment horizontal="center"/>
    </xf>
    <xf numFmtId="2" fontId="18" fillId="0" borderId="9" xfId="0" applyNumberFormat="1" applyFont="1" applyBorder="1" applyAlignment="1">
      <alignment horizontal="center"/>
    </xf>
    <xf numFmtId="0" fontId="17" fillId="0" borderId="0" xfId="0" applyFont="1" applyAlignment="1">
      <alignment vertical="top" wrapText="1"/>
    </xf>
    <xf numFmtId="0" fontId="18" fillId="0" borderId="14" xfId="0" applyFont="1" applyBorder="1" applyAlignment="1">
      <alignment horizontal="center"/>
    </xf>
    <xf numFmtId="164" fontId="18" fillId="0" borderId="9" xfId="0" applyNumberFormat="1" applyFont="1" applyBorder="1" applyAlignment="1">
      <alignment horizontal="center"/>
    </xf>
    <xf numFmtId="14" fontId="5" fillId="0" borderId="9" xfId="0" applyNumberFormat="1" applyFont="1" applyBorder="1" applyAlignment="1">
      <alignment vertical="top"/>
    </xf>
    <xf numFmtId="0" fontId="5" fillId="0" borderId="9" xfId="0" applyFont="1" applyFill="1" applyBorder="1" applyAlignment="1">
      <alignment horizontal="left" vertical="top"/>
    </xf>
    <xf numFmtId="1" fontId="18" fillId="0" borderId="9" xfId="0" applyNumberFormat="1" applyFont="1" applyFill="1" applyBorder="1" applyAlignment="1">
      <alignment horizontal="center"/>
    </xf>
    <xf numFmtId="0" fontId="18" fillId="0" borderId="9" xfId="0" applyFont="1" applyFill="1" applyBorder="1" applyAlignment="1">
      <alignment horizontal="center"/>
    </xf>
    <xf numFmtId="0" fontId="17" fillId="0" borderId="0" xfId="0" applyFont="1" applyBorder="1" applyAlignment="1">
      <alignment vertical="top" wrapText="1"/>
    </xf>
    <xf numFmtId="0" fontId="18" fillId="0" borderId="1" xfId="0" applyFont="1" applyBorder="1" applyAlignment="1">
      <alignment horizontal="center"/>
    </xf>
    <xf numFmtId="0" fontId="5" fillId="0" borderId="0" xfId="0" applyFont="1" applyBorder="1" applyAlignment="1">
      <alignment horizontal="left" vertical="top"/>
    </xf>
    <xf numFmtId="0" fontId="18" fillId="0" borderId="0" xfId="0" applyFont="1" applyBorder="1"/>
    <xf numFmtId="0" fontId="18" fillId="0" borderId="3" xfId="0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8" fillId="0" borderId="9" xfId="0" applyFont="1" applyBorder="1" applyAlignment="1">
      <alignment horizontal="center" vertical="center"/>
    </xf>
    <xf numFmtId="2" fontId="2" fillId="0" borderId="10" xfId="0" applyNumberFormat="1" applyFont="1" applyBorder="1" applyAlignment="1">
      <alignment horizontal="left" vertical="center" wrapText="1"/>
    </xf>
    <xf numFmtId="2" fontId="2" fillId="0" borderId="14" xfId="0" applyNumberFormat="1" applyFont="1" applyBorder="1" applyAlignment="1">
      <alignment horizontal="left" vertical="center" wrapText="1"/>
    </xf>
    <xf numFmtId="2" fontId="2" fillId="0" borderId="1" xfId="0" applyNumberFormat="1" applyFont="1" applyBorder="1" applyAlignment="1">
      <alignment horizontal="right" wrapText="1"/>
    </xf>
    <xf numFmtId="2" fontId="2" fillId="0" borderId="3" xfId="0" applyNumberFormat="1" applyFont="1" applyBorder="1" applyAlignment="1">
      <alignment horizontal="right" wrapText="1"/>
    </xf>
    <xf numFmtId="0" fontId="2" fillId="0" borderId="10" xfId="0" applyFont="1" applyFill="1" applyBorder="1"/>
    <xf numFmtId="0" fontId="2" fillId="0" borderId="14" xfId="0" applyFont="1" applyFill="1" applyBorder="1"/>
    <xf numFmtId="0" fontId="2" fillId="0" borderId="10" xfId="0" applyFont="1" applyFill="1" applyBorder="1" applyAlignment="1">
      <alignment horizontal="left"/>
    </xf>
    <xf numFmtId="0" fontId="2" fillId="0" borderId="14" xfId="0" applyFont="1" applyFill="1" applyBorder="1" applyAlignment="1">
      <alignment horizontal="left"/>
    </xf>
    <xf numFmtId="0" fontId="2" fillId="0" borderId="10" xfId="0" applyFont="1" applyFill="1" applyBorder="1" applyAlignment="1">
      <alignment vertical="top"/>
    </xf>
    <xf numFmtId="0" fontId="2" fillId="0" borderId="14" xfId="0" applyFont="1" applyFill="1" applyBorder="1" applyAlignment="1">
      <alignment vertical="top"/>
    </xf>
    <xf numFmtId="0" fontId="2" fillId="0" borderId="9" xfId="0" applyFont="1" applyFill="1" applyBorder="1"/>
    <xf numFmtId="0" fontId="2" fillId="0" borderId="9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3" xfId="0" applyFont="1" applyFill="1" applyBorder="1" applyAlignment="1">
      <alignment horizontal="left"/>
    </xf>
    <xf numFmtId="0" fontId="2" fillId="0" borderId="10" xfId="0" applyFont="1" applyFill="1" applyBorder="1" applyAlignment="1">
      <alignment horizontal="center"/>
    </xf>
    <xf numFmtId="0" fontId="2" fillId="0" borderId="14" xfId="0" applyFont="1" applyFill="1" applyBorder="1" applyAlignment="1">
      <alignment horizontal="center"/>
    </xf>
    <xf numFmtId="0" fontId="2" fillId="0" borderId="13" xfId="0" applyFont="1" applyFill="1" applyBorder="1" applyAlignment="1">
      <alignment horizontal="left"/>
    </xf>
    <xf numFmtId="0" fontId="2" fillId="0" borderId="10" xfId="0" applyFont="1" applyFill="1" applyBorder="1" applyAlignment="1"/>
    <xf numFmtId="0" fontId="2" fillId="0" borderId="14" xfId="0" applyFont="1" applyFill="1" applyBorder="1" applyAlignment="1"/>
    <xf numFmtId="0" fontId="2" fillId="0" borderId="9" xfId="0" applyFont="1" applyBorder="1" applyAlignment="1">
      <alignment vertical="top" wrapText="1"/>
    </xf>
    <xf numFmtId="0" fontId="2" fillId="0" borderId="9" xfId="0" applyFont="1" applyBorder="1" applyAlignment="1">
      <alignment wrapText="1"/>
    </xf>
    <xf numFmtId="0" fontId="2" fillId="0" borderId="9" xfId="0" applyFont="1" applyBorder="1" applyAlignment="1">
      <alignment horizontal="left" wrapText="1"/>
    </xf>
    <xf numFmtId="0" fontId="2" fillId="0" borderId="9" xfId="0" applyFont="1" applyFill="1" applyBorder="1" applyAlignment="1">
      <alignment horizontal="center"/>
    </xf>
    <xf numFmtId="0" fontId="2" fillId="0" borderId="9" xfId="0" applyFont="1" applyFill="1" applyBorder="1" applyAlignment="1">
      <alignment horizontal="center" vertical="top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center" vertical="top"/>
    </xf>
    <xf numFmtId="0" fontId="2" fillId="0" borderId="3" xfId="0" applyFont="1" applyFill="1" applyBorder="1" applyAlignment="1">
      <alignment horizontal="center" vertical="top"/>
    </xf>
    <xf numFmtId="0" fontId="2" fillId="0" borderId="2" xfId="0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top"/>
    </xf>
    <xf numFmtId="0" fontId="2" fillId="0" borderId="9" xfId="0" applyFont="1" applyBorder="1" applyAlignment="1">
      <alignment horizontal="center"/>
    </xf>
    <xf numFmtId="0" fontId="7" fillId="0" borderId="9" xfId="0" applyFont="1" applyBorder="1" applyAlignment="1">
      <alignment horizontal="left"/>
    </xf>
    <xf numFmtId="0" fontId="2" fillId="0" borderId="9" xfId="0" applyFont="1" applyBorder="1" applyAlignment="1">
      <alignment horizontal="left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left" wrapText="1"/>
    </xf>
    <xf numFmtId="0" fontId="2" fillId="0" borderId="14" xfId="0" applyFont="1" applyBorder="1" applyAlignment="1">
      <alignment horizontal="left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14" fontId="2" fillId="0" borderId="10" xfId="0" applyNumberFormat="1" applyFont="1" applyBorder="1" applyAlignment="1">
      <alignment horizontal="left" vertical="top" wrapText="1"/>
    </xf>
    <xf numFmtId="14" fontId="2" fillId="0" borderId="14" xfId="0" applyNumberFormat="1" applyFont="1" applyBorder="1" applyAlignment="1">
      <alignment horizontal="left" vertical="top" wrapText="1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3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1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14" fontId="2" fillId="0" borderId="9" xfId="0" applyNumberFormat="1" applyFont="1" applyBorder="1" applyAlignment="1">
      <alignment horizontal="center" vertical="top" wrapText="1"/>
    </xf>
    <xf numFmtId="14" fontId="3" fillId="0" borderId="1" xfId="0" applyNumberFormat="1" applyFont="1" applyBorder="1" applyAlignment="1">
      <alignment horizontal="center" wrapText="1"/>
    </xf>
    <xf numFmtId="14" fontId="3" fillId="0" borderId="2" xfId="0" applyNumberFormat="1" applyFont="1" applyBorder="1" applyAlignment="1">
      <alignment horizontal="center" wrapText="1"/>
    </xf>
    <xf numFmtId="14" fontId="3" fillId="0" borderId="3" xfId="0" applyNumberFormat="1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left" vertical="top" wrapText="1"/>
    </xf>
    <xf numFmtId="14" fontId="2" fillId="0" borderId="2" xfId="0" applyNumberFormat="1" applyFont="1" applyBorder="1" applyAlignment="1">
      <alignment horizontal="left" vertical="top" wrapText="1"/>
    </xf>
    <xf numFmtId="14" fontId="2" fillId="0" borderId="3" xfId="0" applyNumberFormat="1" applyFont="1" applyBorder="1" applyAlignment="1">
      <alignment horizontal="left" vertical="top" wrapText="1"/>
    </xf>
    <xf numFmtId="0" fontId="2" fillId="0" borderId="9" xfId="0" applyFont="1" applyBorder="1" applyAlignment="1">
      <alignment horizontal="center" vertical="center"/>
    </xf>
    <xf numFmtId="0" fontId="3" fillId="0" borderId="9" xfId="0" applyFont="1" applyBorder="1" applyAlignment="1">
      <alignment vertical="top" wrapText="1"/>
    </xf>
    <xf numFmtId="0" fontId="2" fillId="0" borderId="9" xfId="0" applyFont="1" applyFill="1" applyBorder="1" applyAlignment="1">
      <alignment horizontal="left" vertical="top"/>
    </xf>
    <xf numFmtId="0" fontId="3" fillId="0" borderId="9" xfId="0" applyFont="1" applyBorder="1" applyAlignment="1">
      <alignment horizontal="center" vertical="top" wrapText="1"/>
    </xf>
    <xf numFmtId="2" fontId="2" fillId="0" borderId="10" xfId="0" applyNumberFormat="1" applyFont="1" applyBorder="1" applyAlignment="1">
      <alignment horizontal="left" wrapText="1"/>
    </xf>
    <xf numFmtId="2" fontId="2" fillId="0" borderId="14" xfId="0" applyNumberFormat="1" applyFont="1" applyBorder="1" applyAlignment="1">
      <alignment horizontal="left" wrapText="1"/>
    </xf>
    <xf numFmtId="0" fontId="2" fillId="0" borderId="1" xfId="0" applyFont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14" fontId="2" fillId="0" borderId="10" xfId="0" applyNumberFormat="1" applyFont="1" applyBorder="1" applyAlignment="1">
      <alignment horizontal="left" wrapText="1"/>
    </xf>
    <xf numFmtId="14" fontId="2" fillId="0" borderId="14" xfId="0" applyNumberFormat="1" applyFont="1" applyBorder="1" applyAlignment="1">
      <alignment horizontal="left" wrapText="1"/>
    </xf>
    <xf numFmtId="0" fontId="2" fillId="0" borderId="13" xfId="0" applyFont="1" applyBorder="1" applyAlignment="1">
      <alignment horizontal="left" wrapText="1"/>
    </xf>
    <xf numFmtId="0" fontId="2" fillId="0" borderId="9" xfId="0" applyFont="1" applyBorder="1" applyAlignment="1">
      <alignment horizontal="center" vertical="top" wrapText="1"/>
    </xf>
    <xf numFmtId="0" fontId="2" fillId="0" borderId="9" xfId="0" applyFont="1" applyFill="1" applyBorder="1" applyAlignment="1">
      <alignment horizontal="center" vertical="center" wrapText="1"/>
    </xf>
    <xf numFmtId="0" fontId="11" fillId="0" borderId="0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top" wrapText="1"/>
    </xf>
    <xf numFmtId="14" fontId="2" fillId="0" borderId="3" xfId="0" applyNumberFormat="1" applyFont="1" applyBorder="1" applyAlignment="1">
      <alignment horizontal="center" vertical="top" wrapText="1"/>
    </xf>
    <xf numFmtId="14" fontId="2" fillId="0" borderId="1" xfId="0" applyNumberFormat="1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horizontal="center" vertical="center" wrapText="1"/>
    </xf>
    <xf numFmtId="14" fontId="2" fillId="0" borderId="3" xfId="0" applyNumberFormat="1" applyFont="1" applyBorder="1" applyAlignment="1">
      <alignment horizontal="center" vertical="center" wrapText="1"/>
    </xf>
    <xf numFmtId="14" fontId="7" fillId="0" borderId="9" xfId="0" applyNumberFormat="1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top"/>
    </xf>
    <xf numFmtId="164" fontId="2" fillId="0" borderId="9" xfId="0" applyNumberFormat="1" applyFont="1" applyFill="1" applyBorder="1" applyAlignment="1">
      <alignment horizontal="right"/>
    </xf>
    <xf numFmtId="0" fontId="2" fillId="0" borderId="1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14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2" fontId="2" fillId="0" borderId="1" xfId="0" applyNumberFormat="1" applyFont="1" applyBorder="1" applyAlignment="1">
      <alignment horizontal="right" vertical="center" wrapText="1"/>
    </xf>
    <xf numFmtId="2" fontId="2" fillId="0" borderId="3" xfId="0" applyNumberFormat="1" applyFont="1" applyBorder="1" applyAlignment="1">
      <alignment horizontal="right" vertical="center" wrapText="1"/>
    </xf>
    <xf numFmtId="0" fontId="2" fillId="0" borderId="9" xfId="0" applyFont="1" applyFill="1" applyBorder="1" applyAlignment="1">
      <alignment vertical="center" wrapText="1"/>
    </xf>
    <xf numFmtId="0" fontId="2" fillId="0" borderId="10" xfId="0" applyFont="1" applyBorder="1" applyAlignment="1">
      <alignment horizontal="left"/>
    </xf>
    <xf numFmtId="0" fontId="2" fillId="0" borderId="14" xfId="0" applyFont="1" applyBorder="1" applyAlignment="1">
      <alignment horizontal="left"/>
    </xf>
    <xf numFmtId="0" fontId="2" fillId="0" borderId="10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/>
    </xf>
    <xf numFmtId="0" fontId="2" fillId="0" borderId="2" xfId="0" applyFont="1" applyFill="1" applyBorder="1" applyAlignment="1">
      <alignment horizontal="left" vertical="top"/>
    </xf>
    <xf numFmtId="0" fontId="2" fillId="0" borderId="3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left" wrapText="1"/>
    </xf>
    <xf numFmtId="0" fontId="2" fillId="0" borderId="14" xfId="0" applyFont="1" applyFill="1" applyBorder="1" applyAlignment="1">
      <alignment horizontal="left" wrapText="1"/>
    </xf>
    <xf numFmtId="0" fontId="2" fillId="0" borderId="2" xfId="0" applyFont="1" applyFill="1" applyBorder="1" applyAlignment="1">
      <alignment horizontal="center" vertical="top"/>
    </xf>
    <xf numFmtId="0" fontId="2" fillId="0" borderId="4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wrapText="1"/>
    </xf>
    <xf numFmtId="0" fontId="8" fillId="0" borderId="0" xfId="0" applyFont="1" applyBorder="1"/>
    <xf numFmtId="0" fontId="8" fillId="0" borderId="0" xfId="0" applyFont="1" applyBorder="1" applyAlignment="1">
      <alignment vertical="top" wrapText="1"/>
    </xf>
    <xf numFmtId="0" fontId="9" fillId="0" borderId="0" xfId="0" applyFont="1" applyAlignment="1">
      <alignment horizontal="center" wrapText="1"/>
    </xf>
    <xf numFmtId="0" fontId="5" fillId="0" borderId="9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9" fillId="0" borderId="9" xfId="0" applyFont="1" applyBorder="1" applyAlignment="1">
      <alignment horizontal="center"/>
    </xf>
    <xf numFmtId="0" fontId="17" fillId="0" borderId="0" xfId="0" applyFont="1" applyAlignment="1">
      <alignment vertical="top" wrapText="1"/>
    </xf>
    <xf numFmtId="0" fontId="5" fillId="0" borderId="10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/>
    </xf>
    <xf numFmtId="0" fontId="5" fillId="0" borderId="13" xfId="0" applyFont="1" applyBorder="1" applyAlignment="1">
      <alignment horizontal="left" vertical="top"/>
    </xf>
    <xf numFmtId="0" fontId="5" fillId="0" borderId="14" xfId="0" applyFont="1" applyBorder="1" applyAlignment="1">
      <alignment horizontal="left" vertical="top"/>
    </xf>
    <xf numFmtId="2" fontId="5" fillId="0" borderId="9" xfId="0" applyNumberFormat="1" applyFont="1" applyBorder="1" applyAlignment="1">
      <alignment horizontal="center" vertical="top"/>
    </xf>
    <xf numFmtId="0" fontId="5" fillId="0" borderId="9" xfId="0" applyFont="1" applyBorder="1" applyAlignment="1">
      <alignment horizontal="left" vertical="top"/>
    </xf>
    <xf numFmtId="0" fontId="4" fillId="0" borderId="9" xfId="0" applyFont="1" applyBorder="1" applyAlignment="1">
      <alignment vertical="top" wrapText="1"/>
    </xf>
    <xf numFmtId="0" fontId="3" fillId="0" borderId="9" xfId="0" applyFont="1" applyBorder="1" applyAlignment="1">
      <alignment horizontal="center" vertical="center" wrapText="1"/>
    </xf>
    <xf numFmtId="2" fontId="5" fillId="0" borderId="10" xfId="0" applyNumberFormat="1" applyFont="1" applyBorder="1" applyAlignment="1">
      <alignment horizontal="left" vertical="top"/>
    </xf>
    <xf numFmtId="2" fontId="5" fillId="0" borderId="13" xfId="0" applyNumberFormat="1" applyFont="1" applyBorder="1" applyAlignment="1">
      <alignment horizontal="left" vertical="top"/>
    </xf>
    <xf numFmtId="2" fontId="5" fillId="0" borderId="14" xfId="0" applyNumberFormat="1" applyFont="1" applyBorder="1" applyAlignment="1">
      <alignment horizontal="left" vertical="top"/>
    </xf>
    <xf numFmtId="0" fontId="5" fillId="0" borderId="10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9" xfId="0" applyFont="1" applyBorder="1" applyAlignment="1">
      <alignment wrapText="1"/>
    </xf>
    <xf numFmtId="0" fontId="5" fillId="0" borderId="10" xfId="0" applyFont="1" applyBorder="1" applyAlignment="1">
      <alignment horizontal="left" wrapText="1"/>
    </xf>
    <xf numFmtId="0" fontId="5" fillId="0" borderId="13" xfId="0" applyFont="1" applyBorder="1" applyAlignment="1">
      <alignment horizontal="left" wrapText="1"/>
    </xf>
    <xf numFmtId="0" fontId="5" fillId="0" borderId="14" xfId="0" applyFont="1" applyBorder="1" applyAlignment="1">
      <alignment horizontal="left" wrapText="1"/>
    </xf>
    <xf numFmtId="0" fontId="5" fillId="0" borderId="9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/>
    </xf>
    <xf numFmtId="0" fontId="5" fillId="0" borderId="9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left" vertical="top" wrapText="1"/>
    </xf>
    <xf numFmtId="0" fontId="4" fillId="2" borderId="9" xfId="0" applyFont="1" applyFill="1" applyBorder="1" applyAlignment="1">
      <alignment horizontal="left" wrapText="1"/>
    </xf>
    <xf numFmtId="2" fontId="5" fillId="0" borderId="11" xfId="0" applyNumberFormat="1" applyFont="1" applyBorder="1" applyAlignment="1">
      <alignment horizontal="center" vertical="top"/>
    </xf>
    <xf numFmtId="2" fontId="5" fillId="0" borderId="15" xfId="0" applyNumberFormat="1" applyFont="1" applyBorder="1" applyAlignment="1">
      <alignment horizontal="center" vertical="top"/>
    </xf>
    <xf numFmtId="2" fontId="5" fillId="0" borderId="12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wrapText="1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top"/>
    </xf>
    <xf numFmtId="0" fontId="5" fillId="0" borderId="3" xfId="0" applyFont="1" applyBorder="1" applyAlignment="1">
      <alignment horizontal="left" vertical="top"/>
    </xf>
    <xf numFmtId="0" fontId="5" fillId="2" borderId="1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2" fontId="5" fillId="0" borderId="11" xfId="0" applyNumberFormat="1" applyFont="1" applyBorder="1" applyAlignment="1">
      <alignment horizontal="left" vertical="top"/>
    </xf>
    <xf numFmtId="2" fontId="5" fillId="0" borderId="15" xfId="0" applyNumberFormat="1" applyFont="1" applyBorder="1" applyAlignment="1">
      <alignment horizontal="left" vertical="top"/>
    </xf>
    <xf numFmtId="2" fontId="5" fillId="0" borderId="12" xfId="0" applyNumberFormat="1" applyFont="1" applyBorder="1" applyAlignment="1">
      <alignment horizontal="left" vertical="top"/>
    </xf>
    <xf numFmtId="0" fontId="5" fillId="0" borderId="4" xfId="0" applyFont="1" applyBorder="1" applyAlignment="1">
      <alignment horizontal="left" vertical="top" wrapText="1"/>
    </xf>
    <xf numFmtId="0" fontId="5" fillId="0" borderId="8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top"/>
    </xf>
    <xf numFmtId="0" fontId="4" fillId="2" borderId="9" xfId="0" applyFont="1" applyFill="1" applyBorder="1" applyAlignment="1">
      <alignment wrapText="1"/>
    </xf>
    <xf numFmtId="0" fontId="4" fillId="0" borderId="9" xfId="0" applyFont="1" applyBorder="1" applyAlignment="1">
      <alignment vertical="top"/>
    </xf>
    <xf numFmtId="0" fontId="4" fillId="0" borderId="10" xfId="0" applyFont="1" applyBorder="1" applyAlignment="1"/>
    <xf numFmtId="0" fontId="4" fillId="0" borderId="14" xfId="0" applyFont="1" applyBorder="1" applyAlignment="1"/>
    <xf numFmtId="0" fontId="10" fillId="0" borderId="9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top" wrapText="1"/>
    </xf>
    <xf numFmtId="0" fontId="4" fillId="0" borderId="9" xfId="0" applyFont="1" applyBorder="1" applyAlignment="1">
      <alignment wrapText="1"/>
    </xf>
    <xf numFmtId="2" fontId="5" fillId="0" borderId="9" xfId="0" applyNumberFormat="1" applyFont="1" applyFill="1" applyBorder="1" applyAlignment="1">
      <alignment horizontal="center" vertical="top"/>
    </xf>
    <xf numFmtId="0" fontId="5" fillId="0" borderId="9" xfId="0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top"/>
    </xf>
    <xf numFmtId="2" fontId="5" fillId="0" borderId="2" xfId="0" applyNumberFormat="1" applyFont="1" applyFill="1" applyBorder="1" applyAlignment="1">
      <alignment horizontal="center" vertical="top"/>
    </xf>
    <xf numFmtId="2" fontId="5" fillId="0" borderId="3" xfId="0" applyNumberFormat="1" applyFont="1" applyFill="1" applyBorder="1" applyAlignment="1">
      <alignment horizontal="center" vertical="top"/>
    </xf>
    <xf numFmtId="0" fontId="5" fillId="0" borderId="1" xfId="0" applyFont="1" applyFill="1" applyBorder="1" applyAlignment="1">
      <alignment horizontal="left" vertical="top"/>
    </xf>
    <xf numFmtId="0" fontId="5" fillId="0" borderId="3" xfId="0" applyFont="1" applyFill="1" applyBorder="1" applyAlignment="1">
      <alignment horizontal="left" vertical="top"/>
    </xf>
    <xf numFmtId="0" fontId="5" fillId="0" borderId="0" xfId="0" applyFont="1" applyBorder="1" applyAlignment="1">
      <alignment horizontal="center" vertical="center" wrapText="1"/>
    </xf>
    <xf numFmtId="14" fontId="5" fillId="0" borderId="9" xfId="0" applyNumberFormat="1" applyFont="1" applyBorder="1" applyAlignment="1">
      <alignment horizontal="center" vertical="top"/>
    </xf>
    <xf numFmtId="0" fontId="5" fillId="0" borderId="9" xfId="0" applyFont="1" applyBorder="1" applyAlignment="1">
      <alignment horizontal="center" vertical="top"/>
    </xf>
    <xf numFmtId="0" fontId="5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4" fillId="0" borderId="9" xfId="0" applyFont="1" applyFill="1" applyBorder="1" applyAlignment="1">
      <alignment vertical="top"/>
    </xf>
    <xf numFmtId="0" fontId="4" fillId="0" borderId="2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horizontal="left" vertical="top"/>
    </xf>
    <xf numFmtId="0" fontId="5" fillId="0" borderId="10" xfId="0" applyFont="1" applyBorder="1" applyAlignment="1">
      <alignment horizontal="left"/>
    </xf>
    <xf numFmtId="0" fontId="5" fillId="0" borderId="13" xfId="0" applyFont="1" applyBorder="1" applyAlignment="1">
      <alignment horizontal="left"/>
    </xf>
    <xf numFmtId="0" fontId="5" fillId="0" borderId="14" xfId="0" applyFont="1" applyBorder="1" applyAlignment="1">
      <alignment horizontal="left"/>
    </xf>
    <xf numFmtId="0" fontId="5" fillId="0" borderId="1" xfId="0" applyFont="1" applyBorder="1" applyAlignment="1">
      <alignment vertical="top"/>
    </xf>
    <xf numFmtId="0" fontId="5" fillId="0" borderId="2" xfId="0" applyFont="1" applyBorder="1" applyAlignment="1">
      <alignment vertical="top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9" fontId="5" fillId="0" borderId="10" xfId="0" applyNumberFormat="1" applyFont="1" applyBorder="1" applyAlignment="1">
      <alignment horizontal="left" vertical="top"/>
    </xf>
    <xf numFmtId="49" fontId="5" fillId="0" borderId="13" xfId="0" applyNumberFormat="1" applyFont="1" applyBorder="1" applyAlignment="1">
      <alignment horizontal="left" vertical="top"/>
    </xf>
    <xf numFmtId="49" fontId="5" fillId="0" borderId="14" xfId="0" applyNumberFormat="1" applyFont="1" applyBorder="1" applyAlignment="1">
      <alignment horizontal="left" vertical="top"/>
    </xf>
    <xf numFmtId="49" fontId="5" fillId="0" borderId="9" xfId="0" applyNumberFormat="1" applyFont="1" applyBorder="1" applyAlignment="1">
      <alignment horizontal="center" vertical="top"/>
    </xf>
    <xf numFmtId="0" fontId="6" fillId="0" borderId="10" xfId="0" applyFont="1" applyBorder="1" applyAlignment="1">
      <alignment horizontal="left" vertical="top"/>
    </xf>
    <xf numFmtId="0" fontId="6" fillId="0" borderId="13" xfId="0" applyFont="1" applyBorder="1" applyAlignment="1">
      <alignment horizontal="left" vertical="top"/>
    </xf>
    <xf numFmtId="0" fontId="2" fillId="0" borderId="8" xfId="0" applyFont="1" applyBorder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9" fillId="0" borderId="7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4" fillId="0" borderId="1" xfId="0" applyFont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2" fontId="5" fillId="0" borderId="1" xfId="0" applyNumberFormat="1" applyFont="1" applyBorder="1" applyAlignment="1">
      <alignment horizontal="center" vertical="top"/>
    </xf>
    <xf numFmtId="2" fontId="5" fillId="0" borderId="2" xfId="0" applyNumberFormat="1" applyFont="1" applyBorder="1" applyAlignment="1">
      <alignment horizontal="center" vertical="top"/>
    </xf>
    <xf numFmtId="2" fontId="5" fillId="0" borderId="3" xfId="0" applyNumberFormat="1" applyFont="1" applyBorder="1" applyAlignment="1">
      <alignment horizontal="center" vertical="top"/>
    </xf>
    <xf numFmtId="0" fontId="10" fillId="0" borderId="9" xfId="0" applyFont="1" applyBorder="1" applyAlignment="1">
      <alignment vertical="top" wrapText="1"/>
    </xf>
    <xf numFmtId="2" fontId="5" fillId="0" borderId="1" xfId="0" applyNumberFormat="1" applyFont="1" applyBorder="1" applyAlignment="1">
      <alignment horizontal="left" vertical="top"/>
    </xf>
    <xf numFmtId="2" fontId="5" fillId="0" borderId="2" xfId="0" applyNumberFormat="1" applyFont="1" applyBorder="1" applyAlignment="1">
      <alignment horizontal="left" vertical="top"/>
    </xf>
    <xf numFmtId="2" fontId="5" fillId="0" borderId="3" xfId="0" applyNumberFormat="1" applyFont="1" applyBorder="1" applyAlignment="1">
      <alignment horizontal="left" vertical="top"/>
    </xf>
    <xf numFmtId="0" fontId="10" fillId="0" borderId="4" xfId="0" applyFont="1" applyBorder="1" applyAlignment="1">
      <alignment horizontal="left" vertical="top" wrapText="1"/>
    </xf>
    <xf numFmtId="0" fontId="10" fillId="0" borderId="6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4" fillId="0" borderId="1" xfId="0" applyFont="1" applyBorder="1" applyAlignment="1">
      <alignment wrapText="1"/>
    </xf>
    <xf numFmtId="0" fontId="5" fillId="0" borderId="6" xfId="0" applyFont="1" applyFill="1" applyBorder="1" applyAlignment="1">
      <alignment horizontal="left" vertical="top"/>
    </xf>
    <xf numFmtId="0" fontId="5" fillId="0" borderId="7" xfId="0" applyFont="1" applyFill="1" applyBorder="1" applyAlignment="1">
      <alignment horizontal="left" vertical="top"/>
    </xf>
    <xf numFmtId="0" fontId="5" fillId="0" borderId="12" xfId="0" applyFont="1" applyFill="1" applyBorder="1" applyAlignment="1">
      <alignment horizontal="left" vertical="top"/>
    </xf>
    <xf numFmtId="0" fontId="15" fillId="0" borderId="0" xfId="0" applyFont="1" applyAlignment="1">
      <alignment horizontal="left"/>
    </xf>
    <xf numFmtId="14" fontId="3" fillId="0" borderId="7" xfId="0" applyNumberFormat="1" applyFont="1" applyFill="1" applyBorder="1" applyAlignment="1">
      <alignment horizontal="right" vertical="top" wrapText="1"/>
    </xf>
    <xf numFmtId="0" fontId="3" fillId="0" borderId="7" xfId="0" applyFont="1" applyFill="1" applyBorder="1" applyAlignment="1">
      <alignment horizontal="right" vertical="top" wrapText="1"/>
    </xf>
    <xf numFmtId="0" fontId="6" fillId="0" borderId="14" xfId="0" applyFont="1" applyBorder="1" applyAlignment="1">
      <alignment horizontal="left" vertical="top"/>
    </xf>
    <xf numFmtId="0" fontId="9" fillId="0" borderId="0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center" vertical="top" wrapText="1"/>
    </xf>
    <xf numFmtId="0" fontId="9" fillId="0" borderId="9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26"/>
  <sheetViews>
    <sheetView view="pageBreakPreview" zoomScaleSheetLayoutView="100" workbookViewId="0">
      <selection activeCell="B18" sqref="B18:B19"/>
    </sheetView>
  </sheetViews>
  <sheetFormatPr defaultRowHeight="15" x14ac:dyDescent="0.25"/>
  <cols>
    <col min="1" max="1" width="7.42578125" customWidth="1"/>
    <col min="2" max="2" width="44.85546875" customWidth="1"/>
    <col min="3" max="3" width="21.140625" customWidth="1"/>
    <col min="4" max="4" width="10.5703125" customWidth="1"/>
    <col min="5" max="5" width="8.85546875" customWidth="1"/>
    <col min="6" max="6" width="8.140625" customWidth="1"/>
    <col min="7" max="7" width="9.7109375" customWidth="1"/>
    <col min="8" max="8" width="8.140625" style="15" customWidth="1"/>
    <col min="9" max="9" width="9" style="15" customWidth="1"/>
  </cols>
  <sheetData>
    <row r="1" spans="1:17" ht="15.75" x14ac:dyDescent="0.25">
      <c r="D1" s="8" t="s">
        <v>679</v>
      </c>
    </row>
    <row r="2" spans="1:17" ht="15.75" x14ac:dyDescent="0.25">
      <c r="D2" s="190" t="s">
        <v>693</v>
      </c>
      <c r="E2" s="151"/>
      <c r="F2" s="151"/>
      <c r="G2" s="151"/>
      <c r="H2" s="151"/>
    </row>
    <row r="3" spans="1:17" x14ac:dyDescent="0.25">
      <c r="D3" s="21"/>
    </row>
    <row r="4" spans="1:17" ht="11.25" customHeight="1" x14ac:dyDescent="0.25">
      <c r="D4" s="17"/>
    </row>
    <row r="5" spans="1:17" s="27" customFormat="1" ht="19.5" customHeight="1" x14ac:dyDescent="0.25">
      <c r="A5" s="310" t="s">
        <v>97</v>
      </c>
      <c r="B5" s="310"/>
      <c r="C5" s="310"/>
      <c r="D5" s="310"/>
      <c r="E5" s="310"/>
      <c r="F5" s="310"/>
      <c r="G5" s="310"/>
      <c r="H5" s="310"/>
      <c r="I5" s="310"/>
      <c r="J5" s="30"/>
      <c r="K5" s="30"/>
      <c r="L5" s="30"/>
      <c r="M5" s="30"/>
      <c r="N5" s="30"/>
      <c r="O5" s="30"/>
      <c r="P5" s="30"/>
      <c r="Q5" s="30"/>
    </row>
    <row r="6" spans="1:17" s="27" customFormat="1" ht="19.5" customHeight="1" x14ac:dyDescent="0.25">
      <c r="A6" s="310" t="s">
        <v>689</v>
      </c>
      <c r="B6" s="310"/>
      <c r="C6" s="310"/>
      <c r="D6" s="310"/>
      <c r="E6" s="310"/>
      <c r="F6" s="310"/>
      <c r="G6" s="310"/>
      <c r="H6" s="310"/>
      <c r="I6" s="310"/>
      <c r="J6" s="30"/>
      <c r="K6" s="30"/>
      <c r="L6" s="30"/>
      <c r="M6" s="30"/>
      <c r="N6" s="30"/>
      <c r="O6" s="30"/>
      <c r="P6" s="30"/>
      <c r="Q6" s="30"/>
    </row>
    <row r="7" spans="1:17" s="27" customFormat="1" ht="19.5" customHeight="1" x14ac:dyDescent="0.25">
      <c r="A7" s="310" t="s">
        <v>690</v>
      </c>
      <c r="B7" s="310"/>
      <c r="C7" s="310"/>
      <c r="D7" s="310"/>
      <c r="E7" s="310"/>
      <c r="F7" s="310"/>
      <c r="G7" s="310"/>
      <c r="H7" s="310"/>
      <c r="I7" s="310"/>
      <c r="J7" s="112"/>
      <c r="K7" s="112"/>
      <c r="L7" s="112"/>
      <c r="M7" s="112"/>
      <c r="N7" s="112"/>
      <c r="O7" s="112"/>
      <c r="P7" s="112"/>
      <c r="Q7" s="112"/>
    </row>
    <row r="8" spans="1:17" s="27" customFormat="1" ht="19.5" customHeight="1" x14ac:dyDescent="0.25">
      <c r="A8" s="310" t="s">
        <v>686</v>
      </c>
      <c r="B8" s="310"/>
      <c r="C8" s="310"/>
      <c r="D8" s="310"/>
      <c r="E8" s="310"/>
      <c r="F8" s="310"/>
      <c r="G8" s="310"/>
      <c r="H8" s="310"/>
      <c r="I8" s="310"/>
      <c r="J8" s="112"/>
      <c r="K8" s="112"/>
      <c r="L8" s="112"/>
      <c r="M8" s="112"/>
      <c r="N8" s="112"/>
      <c r="O8" s="112"/>
      <c r="P8" s="112"/>
      <c r="Q8" s="112"/>
    </row>
    <row r="9" spans="1:17" s="27" customFormat="1" x14ac:dyDescent="0.25">
      <c r="F9" s="113"/>
      <c r="H9" s="113"/>
    </row>
    <row r="10" spans="1:17" ht="15" customHeight="1" x14ac:dyDescent="0.25">
      <c r="A10" s="259" t="s">
        <v>5</v>
      </c>
      <c r="B10" s="296" t="s">
        <v>0</v>
      </c>
      <c r="C10" s="318" t="s">
        <v>179</v>
      </c>
      <c r="D10" s="254" t="s">
        <v>6</v>
      </c>
      <c r="E10" s="297" t="s">
        <v>559</v>
      </c>
      <c r="F10" s="299" t="s">
        <v>684</v>
      </c>
      <c r="G10" s="297" t="s">
        <v>169</v>
      </c>
      <c r="H10" s="299" t="s">
        <v>126</v>
      </c>
      <c r="I10" s="299" t="s">
        <v>127</v>
      </c>
    </row>
    <row r="11" spans="1:17" ht="15.75" customHeight="1" x14ac:dyDescent="0.25">
      <c r="A11" s="259"/>
      <c r="B11" s="296"/>
      <c r="C11" s="319"/>
      <c r="D11" s="254"/>
      <c r="E11" s="297"/>
      <c r="F11" s="299"/>
      <c r="G11" s="297"/>
      <c r="H11" s="299"/>
      <c r="I11" s="299"/>
    </row>
    <row r="12" spans="1:17" ht="12.75" customHeight="1" x14ac:dyDescent="0.25">
      <c r="A12" s="259"/>
      <c r="B12" s="296"/>
      <c r="C12" s="319"/>
      <c r="D12" s="254"/>
      <c r="E12" s="297"/>
      <c r="F12" s="299"/>
      <c r="G12" s="297"/>
      <c r="H12" s="299"/>
      <c r="I12" s="299"/>
    </row>
    <row r="13" spans="1:17" ht="19.5" customHeight="1" x14ac:dyDescent="0.25">
      <c r="A13" s="259"/>
      <c r="B13" s="296"/>
      <c r="C13" s="320"/>
      <c r="D13" s="254"/>
      <c r="E13" s="297"/>
      <c r="F13" s="299"/>
      <c r="G13" s="297"/>
      <c r="H13" s="299"/>
      <c r="I13" s="299"/>
    </row>
    <row r="14" spans="1:17" ht="15.75" x14ac:dyDescent="0.25">
      <c r="A14" s="87">
        <v>1</v>
      </c>
      <c r="B14" s="311">
        <v>2</v>
      </c>
      <c r="C14" s="311"/>
      <c r="D14" s="77">
        <v>3</v>
      </c>
      <c r="E14" s="77">
        <v>4</v>
      </c>
      <c r="F14" s="86">
        <v>5</v>
      </c>
      <c r="G14" s="77">
        <v>6</v>
      </c>
      <c r="H14" s="77">
        <v>7</v>
      </c>
      <c r="I14" s="77">
        <v>8</v>
      </c>
    </row>
    <row r="15" spans="1:17" s="32" customFormat="1" x14ac:dyDescent="0.25">
      <c r="A15" s="269" t="s">
        <v>272</v>
      </c>
      <c r="B15" s="269"/>
      <c r="C15" s="269"/>
      <c r="D15" s="269"/>
      <c r="E15" s="269"/>
      <c r="F15" s="269"/>
      <c r="G15" s="269"/>
      <c r="H15" s="269"/>
      <c r="I15" s="269"/>
    </row>
    <row r="16" spans="1:17" s="32" customFormat="1" x14ac:dyDescent="0.25">
      <c r="A16" s="67" t="s">
        <v>27</v>
      </c>
      <c r="B16" s="269" t="s">
        <v>380</v>
      </c>
      <c r="C16" s="269"/>
      <c r="D16" s="67" t="s">
        <v>60</v>
      </c>
      <c r="E16" s="45">
        <v>45</v>
      </c>
      <c r="F16" s="46">
        <v>14.76</v>
      </c>
      <c r="G16" s="46">
        <f>ROUND((E16/60)*F16,2)</f>
        <v>11.07</v>
      </c>
      <c r="H16" s="54">
        <f>ROUND(G16*20%,2)</f>
        <v>2.21</v>
      </c>
      <c r="I16" s="46">
        <f>ROUND(G16+H16,2)</f>
        <v>13.28</v>
      </c>
    </row>
    <row r="17" spans="1:9" s="32" customFormat="1" x14ac:dyDescent="0.25">
      <c r="A17" s="269" t="s">
        <v>273</v>
      </c>
      <c r="B17" s="269"/>
      <c r="C17" s="269"/>
      <c r="D17" s="269"/>
      <c r="E17" s="269"/>
      <c r="F17" s="269"/>
      <c r="G17" s="269"/>
      <c r="H17" s="269"/>
      <c r="I17" s="269"/>
    </row>
    <row r="18" spans="1:9" s="32" customFormat="1" x14ac:dyDescent="0.25">
      <c r="A18" s="289" t="s">
        <v>183</v>
      </c>
      <c r="B18" s="298" t="s">
        <v>275</v>
      </c>
      <c r="C18" s="47" t="s">
        <v>274</v>
      </c>
      <c r="D18" s="244" t="s">
        <v>20</v>
      </c>
      <c r="E18" s="48">
        <v>13.8</v>
      </c>
      <c r="F18" s="46">
        <v>14.76</v>
      </c>
      <c r="G18" s="46">
        <f t="shared" ref="G18:G62" si="0">ROUND((E18/60)*F18,2)</f>
        <v>3.39</v>
      </c>
      <c r="H18" s="54">
        <f t="shared" ref="H18:H62" si="1">ROUND(G18*20%,2)</f>
        <v>0.68</v>
      </c>
      <c r="I18" s="46">
        <f t="shared" ref="I18:I62" si="2">ROUND(G18+H18,2)</f>
        <v>4.07</v>
      </c>
    </row>
    <row r="19" spans="1:9" s="32" customFormat="1" x14ac:dyDescent="0.25">
      <c r="A19" s="289"/>
      <c r="B19" s="298"/>
      <c r="C19" s="47" t="s">
        <v>298</v>
      </c>
      <c r="D19" s="244"/>
      <c r="E19" s="48">
        <v>15.6</v>
      </c>
      <c r="F19" s="46">
        <v>14.76</v>
      </c>
      <c r="G19" s="46">
        <f t="shared" si="0"/>
        <v>3.84</v>
      </c>
      <c r="H19" s="54">
        <f t="shared" si="1"/>
        <v>0.77</v>
      </c>
      <c r="I19" s="46">
        <f t="shared" si="2"/>
        <v>4.6100000000000003</v>
      </c>
    </row>
    <row r="20" spans="1:9" s="32" customFormat="1" x14ac:dyDescent="0.25">
      <c r="A20" s="289" t="s">
        <v>184</v>
      </c>
      <c r="B20" s="298" t="s">
        <v>73</v>
      </c>
      <c r="C20" s="47" t="s">
        <v>274</v>
      </c>
      <c r="D20" s="244" t="s">
        <v>20</v>
      </c>
      <c r="E20" s="84">
        <v>9</v>
      </c>
      <c r="F20" s="46">
        <v>14.76</v>
      </c>
      <c r="G20" s="46">
        <f t="shared" si="0"/>
        <v>2.21</v>
      </c>
      <c r="H20" s="54">
        <f t="shared" si="1"/>
        <v>0.44</v>
      </c>
      <c r="I20" s="46">
        <f t="shared" si="2"/>
        <v>2.65</v>
      </c>
    </row>
    <row r="21" spans="1:9" s="32" customFormat="1" x14ac:dyDescent="0.25">
      <c r="A21" s="289"/>
      <c r="B21" s="298"/>
      <c r="C21" s="47" t="s">
        <v>298</v>
      </c>
      <c r="D21" s="244"/>
      <c r="E21" s="48">
        <v>7.2</v>
      </c>
      <c r="F21" s="46">
        <v>14.76</v>
      </c>
      <c r="G21" s="46">
        <f t="shared" si="0"/>
        <v>1.77</v>
      </c>
      <c r="H21" s="54">
        <f t="shared" si="1"/>
        <v>0.35</v>
      </c>
      <c r="I21" s="46">
        <f t="shared" si="2"/>
        <v>2.12</v>
      </c>
    </row>
    <row r="22" spans="1:9" s="32" customFormat="1" x14ac:dyDescent="0.25">
      <c r="A22" s="78" t="s">
        <v>185</v>
      </c>
      <c r="B22" s="80" t="s">
        <v>299</v>
      </c>
      <c r="C22" s="47" t="s">
        <v>298</v>
      </c>
      <c r="D22" s="85" t="s">
        <v>19</v>
      </c>
      <c r="E22" s="48">
        <v>4.9000000000000004</v>
      </c>
      <c r="F22" s="46">
        <v>14.76</v>
      </c>
      <c r="G22" s="46">
        <f t="shared" si="0"/>
        <v>1.21</v>
      </c>
      <c r="H22" s="54">
        <f t="shared" si="1"/>
        <v>0.24</v>
      </c>
      <c r="I22" s="46">
        <f t="shared" si="2"/>
        <v>1.45</v>
      </c>
    </row>
    <row r="23" spans="1:9" s="32" customFormat="1" x14ac:dyDescent="0.25">
      <c r="A23" s="78" t="s">
        <v>276</v>
      </c>
      <c r="B23" s="273" t="s">
        <v>167</v>
      </c>
      <c r="C23" s="273"/>
      <c r="D23" s="85" t="s">
        <v>19</v>
      </c>
      <c r="E23" s="48">
        <v>6.6</v>
      </c>
      <c r="F23" s="46">
        <v>14.76</v>
      </c>
      <c r="G23" s="46">
        <f t="shared" si="0"/>
        <v>1.62</v>
      </c>
      <c r="H23" s="54">
        <f t="shared" si="1"/>
        <v>0.32</v>
      </c>
      <c r="I23" s="46">
        <f t="shared" si="2"/>
        <v>1.94</v>
      </c>
    </row>
    <row r="24" spans="1:9" s="32" customFormat="1" x14ac:dyDescent="0.25">
      <c r="A24" s="78" t="s">
        <v>277</v>
      </c>
      <c r="B24" s="273" t="s">
        <v>278</v>
      </c>
      <c r="C24" s="273"/>
      <c r="D24" s="85" t="s">
        <v>19</v>
      </c>
      <c r="E24" s="48">
        <v>10.199999999999999</v>
      </c>
      <c r="F24" s="46">
        <v>14.76</v>
      </c>
      <c r="G24" s="46">
        <f t="shared" si="0"/>
        <v>2.5099999999999998</v>
      </c>
      <c r="H24" s="54">
        <f t="shared" si="1"/>
        <v>0.5</v>
      </c>
      <c r="I24" s="46">
        <f t="shared" si="2"/>
        <v>3.01</v>
      </c>
    </row>
    <row r="25" spans="1:9" s="32" customFormat="1" ht="30" x14ac:dyDescent="0.25">
      <c r="A25" s="78" t="s">
        <v>279</v>
      </c>
      <c r="B25" s="115" t="s">
        <v>575</v>
      </c>
      <c r="C25" s="69" t="s">
        <v>138</v>
      </c>
      <c r="D25" s="85" t="s">
        <v>19</v>
      </c>
      <c r="E25" s="48">
        <v>40.200000000000003</v>
      </c>
      <c r="F25" s="46">
        <v>14.76</v>
      </c>
      <c r="G25" s="46">
        <f t="shared" si="0"/>
        <v>9.89</v>
      </c>
      <c r="H25" s="54">
        <f t="shared" si="1"/>
        <v>1.98</v>
      </c>
      <c r="I25" s="46">
        <f t="shared" si="2"/>
        <v>11.87</v>
      </c>
    </row>
    <row r="26" spans="1:9" s="32" customFormat="1" x14ac:dyDescent="0.25">
      <c r="A26" s="289" t="s">
        <v>280</v>
      </c>
      <c r="B26" s="269" t="s">
        <v>575</v>
      </c>
      <c r="C26" s="69" t="s">
        <v>74</v>
      </c>
      <c r="D26" s="244" t="s">
        <v>19</v>
      </c>
      <c r="E26" s="48">
        <v>58.8</v>
      </c>
      <c r="F26" s="46">
        <v>14.76</v>
      </c>
      <c r="G26" s="46">
        <f t="shared" si="0"/>
        <v>14.46</v>
      </c>
      <c r="H26" s="54">
        <f t="shared" si="1"/>
        <v>2.89</v>
      </c>
      <c r="I26" s="46">
        <f t="shared" si="2"/>
        <v>17.350000000000001</v>
      </c>
    </row>
    <row r="27" spans="1:9" s="32" customFormat="1" x14ac:dyDescent="0.25">
      <c r="A27" s="289"/>
      <c r="B27" s="269"/>
      <c r="C27" s="69" t="s">
        <v>75</v>
      </c>
      <c r="D27" s="244"/>
      <c r="E27" s="48">
        <v>79.8</v>
      </c>
      <c r="F27" s="46">
        <v>14.76</v>
      </c>
      <c r="G27" s="46">
        <f t="shared" si="0"/>
        <v>19.63</v>
      </c>
      <c r="H27" s="54">
        <f t="shared" si="1"/>
        <v>3.93</v>
      </c>
      <c r="I27" s="46">
        <f t="shared" si="2"/>
        <v>23.56</v>
      </c>
    </row>
    <row r="28" spans="1:9" s="32" customFormat="1" ht="15" customHeight="1" x14ac:dyDescent="0.25">
      <c r="A28" s="289" t="s">
        <v>281</v>
      </c>
      <c r="B28" s="269" t="s">
        <v>284</v>
      </c>
      <c r="C28" s="166" t="s">
        <v>282</v>
      </c>
      <c r="D28" s="168" t="s">
        <v>19</v>
      </c>
      <c r="E28" s="48">
        <v>8.1999999999999993</v>
      </c>
      <c r="F28" s="46">
        <v>14.76</v>
      </c>
      <c r="G28" s="46">
        <f t="shared" si="0"/>
        <v>2.02</v>
      </c>
      <c r="H28" s="54">
        <f t="shared" si="1"/>
        <v>0.4</v>
      </c>
      <c r="I28" s="46">
        <f t="shared" si="2"/>
        <v>2.42</v>
      </c>
    </row>
    <row r="29" spans="1:9" s="32" customFormat="1" x14ac:dyDescent="0.25">
      <c r="A29" s="289"/>
      <c r="B29" s="269"/>
      <c r="C29" s="166" t="s">
        <v>283</v>
      </c>
      <c r="D29" s="138"/>
      <c r="E29" s="48">
        <v>7.3</v>
      </c>
      <c r="F29" s="46">
        <v>14.76</v>
      </c>
      <c r="G29" s="46">
        <f t="shared" si="0"/>
        <v>1.8</v>
      </c>
      <c r="H29" s="54">
        <f t="shared" si="1"/>
        <v>0.36</v>
      </c>
      <c r="I29" s="46">
        <f t="shared" si="2"/>
        <v>2.16</v>
      </c>
    </row>
    <row r="30" spans="1:9" s="32" customFormat="1" x14ac:dyDescent="0.25">
      <c r="A30" s="289"/>
      <c r="B30" s="269"/>
      <c r="C30" s="166" t="s">
        <v>21</v>
      </c>
      <c r="D30" s="168" t="s">
        <v>19</v>
      </c>
      <c r="E30" s="48">
        <v>6.7</v>
      </c>
      <c r="F30" s="46">
        <v>14.76</v>
      </c>
      <c r="G30" s="46">
        <f t="shared" si="0"/>
        <v>1.65</v>
      </c>
      <c r="H30" s="54">
        <f t="shared" si="1"/>
        <v>0.33</v>
      </c>
      <c r="I30" s="46">
        <f t="shared" si="2"/>
        <v>1.98</v>
      </c>
    </row>
    <row r="31" spans="1:9" s="32" customFormat="1" x14ac:dyDescent="0.25">
      <c r="A31" s="289" t="s">
        <v>285</v>
      </c>
      <c r="B31" s="269" t="s">
        <v>295</v>
      </c>
      <c r="C31" s="166" t="s">
        <v>286</v>
      </c>
      <c r="D31" s="244" t="s">
        <v>20</v>
      </c>
      <c r="E31" s="48">
        <v>25.2</v>
      </c>
      <c r="F31" s="46">
        <v>14.76</v>
      </c>
      <c r="G31" s="46">
        <f t="shared" si="0"/>
        <v>6.2</v>
      </c>
      <c r="H31" s="54">
        <f t="shared" si="1"/>
        <v>1.24</v>
      </c>
      <c r="I31" s="46">
        <f t="shared" si="2"/>
        <v>7.44</v>
      </c>
    </row>
    <row r="32" spans="1:9" s="32" customFormat="1" x14ac:dyDescent="0.25">
      <c r="A32" s="289"/>
      <c r="B32" s="269"/>
      <c r="C32" s="166" t="s">
        <v>287</v>
      </c>
      <c r="D32" s="244"/>
      <c r="E32" s="48">
        <v>22.2</v>
      </c>
      <c r="F32" s="46">
        <v>14.76</v>
      </c>
      <c r="G32" s="46">
        <f t="shared" si="0"/>
        <v>5.46</v>
      </c>
      <c r="H32" s="54">
        <f t="shared" si="1"/>
        <v>1.0900000000000001</v>
      </c>
      <c r="I32" s="46">
        <f t="shared" si="2"/>
        <v>6.55</v>
      </c>
    </row>
    <row r="33" spans="1:9" s="32" customFormat="1" x14ac:dyDescent="0.25">
      <c r="A33" s="289"/>
      <c r="B33" s="269"/>
      <c r="C33" s="166" t="s">
        <v>288</v>
      </c>
      <c r="D33" s="244"/>
      <c r="E33" s="48">
        <v>20.399999999999999</v>
      </c>
      <c r="F33" s="46">
        <v>14.76</v>
      </c>
      <c r="G33" s="46">
        <f t="shared" si="0"/>
        <v>5.0199999999999996</v>
      </c>
      <c r="H33" s="54">
        <f t="shared" si="1"/>
        <v>1</v>
      </c>
      <c r="I33" s="46">
        <f t="shared" si="2"/>
        <v>6.02</v>
      </c>
    </row>
    <row r="34" spans="1:9" s="32" customFormat="1" x14ac:dyDescent="0.25">
      <c r="A34" s="289" t="s">
        <v>291</v>
      </c>
      <c r="B34" s="269" t="s">
        <v>290</v>
      </c>
      <c r="C34" s="69" t="s">
        <v>289</v>
      </c>
      <c r="D34" s="244" t="s">
        <v>20</v>
      </c>
      <c r="E34" s="48">
        <v>136.80000000000001</v>
      </c>
      <c r="F34" s="46">
        <v>14.76</v>
      </c>
      <c r="G34" s="46">
        <f t="shared" si="0"/>
        <v>33.65</v>
      </c>
      <c r="H34" s="54">
        <f t="shared" si="1"/>
        <v>6.73</v>
      </c>
      <c r="I34" s="46">
        <f t="shared" si="2"/>
        <v>40.380000000000003</v>
      </c>
    </row>
    <row r="35" spans="1:9" s="32" customFormat="1" x14ac:dyDescent="0.25">
      <c r="A35" s="289"/>
      <c r="B35" s="269"/>
      <c r="C35" s="47" t="s">
        <v>298</v>
      </c>
      <c r="D35" s="244"/>
      <c r="E35" s="84">
        <v>18</v>
      </c>
      <c r="F35" s="46">
        <v>14.76</v>
      </c>
      <c r="G35" s="46">
        <f t="shared" si="0"/>
        <v>4.43</v>
      </c>
      <c r="H35" s="54">
        <f t="shared" si="1"/>
        <v>0.89</v>
      </c>
      <c r="I35" s="46">
        <f t="shared" si="2"/>
        <v>5.32</v>
      </c>
    </row>
    <row r="36" spans="1:9" s="32" customFormat="1" x14ac:dyDescent="0.25">
      <c r="A36" s="78" t="s">
        <v>292</v>
      </c>
      <c r="B36" s="269" t="s">
        <v>22</v>
      </c>
      <c r="C36" s="269"/>
      <c r="D36" s="85" t="s">
        <v>19</v>
      </c>
      <c r="E36" s="48">
        <v>43.2</v>
      </c>
      <c r="F36" s="46">
        <v>14.76</v>
      </c>
      <c r="G36" s="46">
        <f t="shared" si="0"/>
        <v>10.63</v>
      </c>
      <c r="H36" s="54">
        <f t="shared" si="1"/>
        <v>2.13</v>
      </c>
      <c r="I36" s="46">
        <f t="shared" si="2"/>
        <v>12.76</v>
      </c>
    </row>
    <row r="37" spans="1:9" s="32" customFormat="1" x14ac:dyDescent="0.25">
      <c r="A37" s="78" t="s">
        <v>293</v>
      </c>
      <c r="B37" s="269" t="s">
        <v>170</v>
      </c>
      <c r="C37" s="269"/>
      <c r="D37" s="85" t="s">
        <v>19</v>
      </c>
      <c r="E37" s="84">
        <v>126</v>
      </c>
      <c r="F37" s="46">
        <v>14.76</v>
      </c>
      <c r="G37" s="46">
        <f t="shared" si="0"/>
        <v>31</v>
      </c>
      <c r="H37" s="54">
        <f t="shared" si="1"/>
        <v>6.2</v>
      </c>
      <c r="I37" s="46">
        <f t="shared" si="2"/>
        <v>37.200000000000003</v>
      </c>
    </row>
    <row r="38" spans="1:9" s="32" customFormat="1" x14ac:dyDescent="0.25">
      <c r="A38" s="78" t="s">
        <v>294</v>
      </c>
      <c r="B38" s="269" t="s">
        <v>23</v>
      </c>
      <c r="C38" s="269"/>
      <c r="D38" s="85" t="s">
        <v>19</v>
      </c>
      <c r="E38" s="84">
        <v>20</v>
      </c>
      <c r="F38" s="46">
        <v>14.76</v>
      </c>
      <c r="G38" s="46">
        <f t="shared" si="0"/>
        <v>4.92</v>
      </c>
      <c r="H38" s="54">
        <f t="shared" si="1"/>
        <v>0.98</v>
      </c>
      <c r="I38" s="46">
        <f t="shared" si="2"/>
        <v>5.9</v>
      </c>
    </row>
    <row r="39" spans="1:9" s="32" customFormat="1" x14ac:dyDescent="0.25">
      <c r="A39" s="289" t="s">
        <v>296</v>
      </c>
      <c r="B39" s="269" t="s">
        <v>77</v>
      </c>
      <c r="C39" s="67" t="s">
        <v>297</v>
      </c>
      <c r="D39" s="244" t="s">
        <v>19</v>
      </c>
      <c r="E39" s="48">
        <v>4.5999999999999996</v>
      </c>
      <c r="F39" s="46">
        <v>14.76</v>
      </c>
      <c r="G39" s="46">
        <f t="shared" si="0"/>
        <v>1.1299999999999999</v>
      </c>
      <c r="H39" s="54">
        <f t="shared" si="1"/>
        <v>0.23</v>
      </c>
      <c r="I39" s="46">
        <f t="shared" si="2"/>
        <v>1.36</v>
      </c>
    </row>
    <row r="40" spans="1:9" s="32" customFormat="1" x14ac:dyDescent="0.25">
      <c r="A40" s="289"/>
      <c r="B40" s="269"/>
      <c r="C40" s="47" t="s">
        <v>298</v>
      </c>
      <c r="D40" s="244"/>
      <c r="E40" s="48">
        <v>4.9000000000000004</v>
      </c>
      <c r="F40" s="46">
        <v>14.76</v>
      </c>
      <c r="G40" s="46">
        <f t="shared" si="0"/>
        <v>1.21</v>
      </c>
      <c r="H40" s="54">
        <f t="shared" si="1"/>
        <v>0.24</v>
      </c>
      <c r="I40" s="46">
        <f t="shared" si="2"/>
        <v>1.45</v>
      </c>
    </row>
    <row r="41" spans="1:9" s="32" customFormat="1" x14ac:dyDescent="0.25">
      <c r="A41" s="289" t="s">
        <v>300</v>
      </c>
      <c r="B41" s="269" t="s">
        <v>303</v>
      </c>
      <c r="C41" s="47" t="s">
        <v>301</v>
      </c>
      <c r="D41" s="244" t="s">
        <v>19</v>
      </c>
      <c r="E41" s="48">
        <v>97.8</v>
      </c>
      <c r="F41" s="46">
        <v>14.76</v>
      </c>
      <c r="G41" s="46">
        <f t="shared" si="0"/>
        <v>24.06</v>
      </c>
      <c r="H41" s="54">
        <f t="shared" si="1"/>
        <v>4.8099999999999996</v>
      </c>
      <c r="I41" s="46">
        <f t="shared" si="2"/>
        <v>28.87</v>
      </c>
    </row>
    <row r="42" spans="1:9" s="32" customFormat="1" x14ac:dyDescent="0.25">
      <c r="A42" s="289"/>
      <c r="B42" s="269"/>
      <c r="C42" s="47" t="s">
        <v>302</v>
      </c>
      <c r="D42" s="244"/>
      <c r="E42" s="48">
        <v>135</v>
      </c>
      <c r="F42" s="46">
        <v>14.76</v>
      </c>
      <c r="G42" s="46">
        <f t="shared" si="0"/>
        <v>33.21</v>
      </c>
      <c r="H42" s="54">
        <f t="shared" si="1"/>
        <v>6.64</v>
      </c>
      <c r="I42" s="46">
        <f t="shared" si="2"/>
        <v>39.85</v>
      </c>
    </row>
    <row r="43" spans="1:9" s="49" customFormat="1" x14ac:dyDescent="0.25">
      <c r="A43" s="289" t="s">
        <v>304</v>
      </c>
      <c r="B43" s="269" t="s">
        <v>135</v>
      </c>
      <c r="C43" s="47" t="s">
        <v>305</v>
      </c>
      <c r="D43" s="244" t="s">
        <v>19</v>
      </c>
      <c r="E43" s="48">
        <v>18.600000000000001</v>
      </c>
      <c r="F43" s="46">
        <v>14.76</v>
      </c>
      <c r="G43" s="46">
        <f t="shared" si="0"/>
        <v>4.58</v>
      </c>
      <c r="H43" s="54">
        <f t="shared" si="1"/>
        <v>0.92</v>
      </c>
      <c r="I43" s="46">
        <f t="shared" si="2"/>
        <v>5.5</v>
      </c>
    </row>
    <row r="44" spans="1:9" s="49" customFormat="1" x14ac:dyDescent="0.25">
      <c r="A44" s="289"/>
      <c r="B44" s="269"/>
      <c r="C44" s="47" t="s">
        <v>306</v>
      </c>
      <c r="D44" s="244"/>
      <c r="E44" s="48">
        <v>30</v>
      </c>
      <c r="F44" s="46">
        <v>14.76</v>
      </c>
      <c r="G44" s="46">
        <f t="shared" si="0"/>
        <v>7.38</v>
      </c>
      <c r="H44" s="54">
        <f t="shared" si="1"/>
        <v>1.48</v>
      </c>
      <c r="I44" s="46">
        <f t="shared" si="2"/>
        <v>8.86</v>
      </c>
    </row>
    <row r="45" spans="1:9" s="49" customFormat="1" x14ac:dyDescent="0.25">
      <c r="A45" s="78" t="s">
        <v>307</v>
      </c>
      <c r="B45" s="269" t="s">
        <v>69</v>
      </c>
      <c r="C45" s="269"/>
      <c r="D45" s="85" t="s">
        <v>141</v>
      </c>
      <c r="E45" s="48">
        <v>16.8</v>
      </c>
      <c r="F45" s="46">
        <v>14.76</v>
      </c>
      <c r="G45" s="46">
        <f t="shared" si="0"/>
        <v>4.13</v>
      </c>
      <c r="H45" s="54">
        <f t="shared" si="1"/>
        <v>0.83</v>
      </c>
      <c r="I45" s="46">
        <f t="shared" si="2"/>
        <v>4.96</v>
      </c>
    </row>
    <row r="46" spans="1:9" s="49" customFormat="1" ht="27.75" customHeight="1" x14ac:dyDescent="0.25">
      <c r="A46" s="78" t="s">
        <v>308</v>
      </c>
      <c r="B46" s="269" t="s">
        <v>309</v>
      </c>
      <c r="C46" s="269"/>
      <c r="D46" s="85" t="s">
        <v>20</v>
      </c>
      <c r="E46" s="48">
        <v>20.399999999999999</v>
      </c>
      <c r="F46" s="46">
        <v>14.76</v>
      </c>
      <c r="G46" s="46">
        <f t="shared" si="0"/>
        <v>5.0199999999999996</v>
      </c>
      <c r="H46" s="54">
        <f t="shared" si="1"/>
        <v>1</v>
      </c>
      <c r="I46" s="46">
        <f t="shared" si="2"/>
        <v>6.02</v>
      </c>
    </row>
    <row r="47" spans="1:9" s="49" customFormat="1" x14ac:dyDescent="0.25">
      <c r="A47" s="78" t="s">
        <v>311</v>
      </c>
      <c r="B47" s="269" t="s">
        <v>310</v>
      </c>
      <c r="C47" s="269"/>
      <c r="D47" s="85" t="s">
        <v>20</v>
      </c>
      <c r="E47" s="48">
        <v>6.6</v>
      </c>
      <c r="F47" s="46">
        <v>14.76</v>
      </c>
      <c r="G47" s="46">
        <f t="shared" si="0"/>
        <v>1.62</v>
      </c>
      <c r="H47" s="54">
        <f t="shared" si="1"/>
        <v>0.32</v>
      </c>
      <c r="I47" s="46">
        <f t="shared" si="2"/>
        <v>1.94</v>
      </c>
    </row>
    <row r="48" spans="1:9" s="49" customFormat="1" x14ac:dyDescent="0.25">
      <c r="A48" s="78" t="s">
        <v>312</v>
      </c>
      <c r="B48" s="269" t="s">
        <v>24</v>
      </c>
      <c r="C48" s="269"/>
      <c r="D48" s="85" t="s">
        <v>313</v>
      </c>
      <c r="E48" s="48">
        <v>156</v>
      </c>
      <c r="F48" s="46">
        <v>14.76</v>
      </c>
      <c r="G48" s="46">
        <f t="shared" si="0"/>
        <v>38.380000000000003</v>
      </c>
      <c r="H48" s="54">
        <f t="shared" si="1"/>
        <v>7.68</v>
      </c>
      <c r="I48" s="46">
        <f t="shared" si="2"/>
        <v>46.06</v>
      </c>
    </row>
    <row r="49" spans="1:9" s="49" customFormat="1" x14ac:dyDescent="0.25">
      <c r="A49" s="78" t="s">
        <v>314</v>
      </c>
      <c r="B49" s="269" t="s">
        <v>25</v>
      </c>
      <c r="C49" s="269"/>
      <c r="D49" s="85" t="s">
        <v>72</v>
      </c>
      <c r="E49" s="48">
        <v>51.6</v>
      </c>
      <c r="F49" s="46">
        <v>14.76</v>
      </c>
      <c r="G49" s="46">
        <f t="shared" si="0"/>
        <v>12.69</v>
      </c>
      <c r="H49" s="54">
        <f t="shared" si="1"/>
        <v>2.54</v>
      </c>
      <c r="I49" s="46">
        <f t="shared" si="2"/>
        <v>15.23</v>
      </c>
    </row>
    <row r="50" spans="1:9" s="49" customFormat="1" x14ac:dyDescent="0.25">
      <c r="A50" s="78" t="s">
        <v>315</v>
      </c>
      <c r="B50" s="269" t="s">
        <v>71</v>
      </c>
      <c r="C50" s="269"/>
      <c r="D50" s="85" t="s">
        <v>72</v>
      </c>
      <c r="E50" s="48">
        <v>97.8</v>
      </c>
      <c r="F50" s="46">
        <v>14.76</v>
      </c>
      <c r="G50" s="46">
        <f t="shared" si="0"/>
        <v>24.06</v>
      </c>
      <c r="H50" s="54">
        <f t="shared" si="1"/>
        <v>4.8099999999999996</v>
      </c>
      <c r="I50" s="46">
        <f t="shared" si="2"/>
        <v>28.87</v>
      </c>
    </row>
    <row r="51" spans="1:9" s="49" customFormat="1" x14ac:dyDescent="0.25">
      <c r="A51" s="78" t="s">
        <v>316</v>
      </c>
      <c r="B51" s="269" t="s">
        <v>317</v>
      </c>
      <c r="C51" s="269"/>
      <c r="D51" s="85" t="s">
        <v>141</v>
      </c>
      <c r="E51" s="48">
        <v>42.6</v>
      </c>
      <c r="F51" s="46">
        <v>14.76</v>
      </c>
      <c r="G51" s="46">
        <f t="shared" si="0"/>
        <v>10.48</v>
      </c>
      <c r="H51" s="54">
        <f t="shared" si="1"/>
        <v>2.1</v>
      </c>
      <c r="I51" s="46">
        <f t="shared" si="2"/>
        <v>12.58</v>
      </c>
    </row>
    <row r="52" spans="1:9" s="49" customFormat="1" x14ac:dyDescent="0.25">
      <c r="A52" s="78" t="s">
        <v>318</v>
      </c>
      <c r="B52" s="269" t="s">
        <v>319</v>
      </c>
      <c r="C52" s="269"/>
      <c r="D52" s="85" t="s">
        <v>19</v>
      </c>
      <c r="E52" s="48">
        <v>104.4</v>
      </c>
      <c r="F52" s="46">
        <v>14.76</v>
      </c>
      <c r="G52" s="46">
        <f t="shared" si="0"/>
        <v>25.68</v>
      </c>
      <c r="H52" s="54">
        <f t="shared" si="1"/>
        <v>5.14</v>
      </c>
      <c r="I52" s="46">
        <f t="shared" si="2"/>
        <v>30.82</v>
      </c>
    </row>
    <row r="53" spans="1:9" s="49" customFormat="1" x14ac:dyDescent="0.25">
      <c r="A53" s="78" t="s">
        <v>320</v>
      </c>
      <c r="B53" s="269" t="s">
        <v>321</v>
      </c>
      <c r="C53" s="269"/>
      <c r="D53" s="85" t="s">
        <v>19</v>
      </c>
      <c r="E53" s="48">
        <v>84</v>
      </c>
      <c r="F53" s="46">
        <v>14.76</v>
      </c>
      <c r="G53" s="46">
        <f t="shared" si="0"/>
        <v>20.66</v>
      </c>
      <c r="H53" s="54">
        <f t="shared" si="1"/>
        <v>4.13</v>
      </c>
      <c r="I53" s="46">
        <f t="shared" si="2"/>
        <v>24.79</v>
      </c>
    </row>
    <row r="54" spans="1:9" s="49" customFormat="1" x14ac:dyDescent="0.25">
      <c r="A54" s="78" t="s">
        <v>322</v>
      </c>
      <c r="B54" s="269" t="s">
        <v>83</v>
      </c>
      <c r="C54" s="269"/>
      <c r="D54" s="85" t="s">
        <v>19</v>
      </c>
      <c r="E54" s="48">
        <v>1.7</v>
      </c>
      <c r="F54" s="46">
        <v>14.76</v>
      </c>
      <c r="G54" s="46">
        <f t="shared" si="0"/>
        <v>0.42</v>
      </c>
      <c r="H54" s="54">
        <f t="shared" si="1"/>
        <v>0.08</v>
      </c>
      <c r="I54" s="46">
        <f t="shared" si="2"/>
        <v>0.5</v>
      </c>
    </row>
    <row r="55" spans="1:9" s="49" customFormat="1" x14ac:dyDescent="0.25">
      <c r="A55" s="78" t="s">
        <v>29</v>
      </c>
      <c r="B55" s="269" t="s">
        <v>323</v>
      </c>
      <c r="C55" s="269"/>
      <c r="D55" s="85" t="s">
        <v>70</v>
      </c>
      <c r="E55" s="48">
        <v>4.8</v>
      </c>
      <c r="F55" s="46">
        <v>14.76</v>
      </c>
      <c r="G55" s="46">
        <f t="shared" si="0"/>
        <v>1.18</v>
      </c>
      <c r="H55" s="54">
        <f t="shared" si="1"/>
        <v>0.24</v>
      </c>
      <c r="I55" s="46">
        <f t="shared" si="2"/>
        <v>1.42</v>
      </c>
    </row>
    <row r="56" spans="1:9" s="49" customFormat="1" x14ac:dyDescent="0.25">
      <c r="A56" s="289" t="s">
        <v>189</v>
      </c>
      <c r="B56" s="269" t="s">
        <v>324</v>
      </c>
      <c r="C56" s="67" t="s">
        <v>325</v>
      </c>
      <c r="D56" s="244" t="s">
        <v>19</v>
      </c>
      <c r="E56" s="48">
        <v>34.799999999999997</v>
      </c>
      <c r="F56" s="46">
        <v>14.76</v>
      </c>
      <c r="G56" s="46">
        <f t="shared" si="0"/>
        <v>8.56</v>
      </c>
      <c r="H56" s="54">
        <f t="shared" si="1"/>
        <v>1.71</v>
      </c>
      <c r="I56" s="46">
        <f t="shared" si="2"/>
        <v>10.27</v>
      </c>
    </row>
    <row r="57" spans="1:9" s="49" customFormat="1" x14ac:dyDescent="0.25">
      <c r="A57" s="289"/>
      <c r="B57" s="269"/>
      <c r="C57" s="67" t="s">
        <v>326</v>
      </c>
      <c r="D57" s="244"/>
      <c r="E57" s="48">
        <v>150</v>
      </c>
      <c r="F57" s="46">
        <v>14.76</v>
      </c>
      <c r="G57" s="46">
        <f t="shared" si="0"/>
        <v>36.9</v>
      </c>
      <c r="H57" s="54">
        <f t="shared" si="1"/>
        <v>7.38</v>
      </c>
      <c r="I57" s="46">
        <f t="shared" si="2"/>
        <v>44.28</v>
      </c>
    </row>
    <row r="58" spans="1:9" s="49" customFormat="1" x14ac:dyDescent="0.25">
      <c r="A58" s="78" t="s">
        <v>197</v>
      </c>
      <c r="B58" s="269" t="s">
        <v>327</v>
      </c>
      <c r="C58" s="269"/>
      <c r="D58" s="85" t="s">
        <v>76</v>
      </c>
      <c r="E58" s="48">
        <v>30</v>
      </c>
      <c r="F58" s="46">
        <v>14.76</v>
      </c>
      <c r="G58" s="46">
        <f t="shared" si="0"/>
        <v>7.38</v>
      </c>
      <c r="H58" s="54">
        <f t="shared" si="1"/>
        <v>1.48</v>
      </c>
      <c r="I58" s="46">
        <f t="shared" si="2"/>
        <v>8.86</v>
      </c>
    </row>
    <row r="59" spans="1:9" s="49" customFormat="1" ht="22.5" x14ac:dyDescent="0.25">
      <c r="A59" s="289" t="s">
        <v>207</v>
      </c>
      <c r="B59" s="269" t="s">
        <v>328</v>
      </c>
      <c r="C59" s="136" t="s">
        <v>329</v>
      </c>
      <c r="D59" s="244" t="s">
        <v>19</v>
      </c>
      <c r="E59" s="48">
        <v>16.2</v>
      </c>
      <c r="F59" s="46">
        <v>14.76</v>
      </c>
      <c r="G59" s="46">
        <f t="shared" si="0"/>
        <v>3.99</v>
      </c>
      <c r="H59" s="54">
        <f t="shared" si="1"/>
        <v>0.8</v>
      </c>
      <c r="I59" s="46">
        <f t="shared" si="2"/>
        <v>4.79</v>
      </c>
    </row>
    <row r="60" spans="1:9" s="49" customFormat="1" ht="22.5" x14ac:dyDescent="0.25">
      <c r="A60" s="289"/>
      <c r="B60" s="269"/>
      <c r="C60" s="136" t="s">
        <v>330</v>
      </c>
      <c r="D60" s="244"/>
      <c r="E60" s="48">
        <v>24.6</v>
      </c>
      <c r="F60" s="46">
        <v>14.76</v>
      </c>
      <c r="G60" s="46">
        <f t="shared" si="0"/>
        <v>6.05</v>
      </c>
      <c r="H60" s="54">
        <f t="shared" si="1"/>
        <v>1.21</v>
      </c>
      <c r="I60" s="46">
        <f t="shared" si="2"/>
        <v>7.26</v>
      </c>
    </row>
    <row r="61" spans="1:9" s="49" customFormat="1" ht="15" customHeight="1" x14ac:dyDescent="0.25">
      <c r="A61" s="289"/>
      <c r="B61" s="269"/>
      <c r="C61" s="136" t="s">
        <v>331</v>
      </c>
      <c r="D61" s="244"/>
      <c r="E61" s="48">
        <v>26.4</v>
      </c>
      <c r="F61" s="46">
        <v>14.76</v>
      </c>
      <c r="G61" s="46">
        <f t="shared" si="0"/>
        <v>6.49</v>
      </c>
      <c r="H61" s="54">
        <f t="shared" si="1"/>
        <v>1.3</v>
      </c>
      <c r="I61" s="46">
        <f t="shared" si="2"/>
        <v>7.79</v>
      </c>
    </row>
    <row r="62" spans="1:9" s="49" customFormat="1" ht="22.5" x14ac:dyDescent="0.25">
      <c r="A62" s="289"/>
      <c r="B62" s="269"/>
      <c r="C62" s="170" t="s">
        <v>332</v>
      </c>
      <c r="D62" s="244"/>
      <c r="E62" s="48">
        <v>43.2</v>
      </c>
      <c r="F62" s="46">
        <v>14.76</v>
      </c>
      <c r="G62" s="46">
        <f t="shared" si="0"/>
        <v>10.63</v>
      </c>
      <c r="H62" s="54">
        <f t="shared" si="1"/>
        <v>2.13</v>
      </c>
      <c r="I62" s="46">
        <f t="shared" si="2"/>
        <v>12.76</v>
      </c>
    </row>
    <row r="63" spans="1:9" s="49" customFormat="1" x14ac:dyDescent="0.25">
      <c r="A63" s="78" t="s">
        <v>333</v>
      </c>
      <c r="B63" s="269" t="s">
        <v>334</v>
      </c>
      <c r="C63" s="269"/>
      <c r="D63" s="269"/>
      <c r="E63" s="269"/>
      <c r="F63" s="269"/>
      <c r="G63" s="269"/>
      <c r="H63" s="269"/>
      <c r="I63" s="269"/>
    </row>
    <row r="64" spans="1:9" s="49" customFormat="1" ht="30" x14ac:dyDescent="0.25">
      <c r="A64" s="78" t="s">
        <v>209</v>
      </c>
      <c r="B64" s="269" t="s">
        <v>335</v>
      </c>
      <c r="C64" s="269"/>
      <c r="D64" s="79" t="s">
        <v>336</v>
      </c>
      <c r="E64" s="84">
        <v>150</v>
      </c>
      <c r="F64" s="46">
        <v>14.76</v>
      </c>
      <c r="G64" s="46">
        <f t="shared" ref="G64:G71" si="3">ROUND((E64/60)*F64,2)</f>
        <v>36.9</v>
      </c>
      <c r="H64" s="46">
        <f t="shared" ref="H64:H96" si="4">ROUND(G64*20%,2)</f>
        <v>7.38</v>
      </c>
      <c r="I64" s="46">
        <f t="shared" ref="I64:I71" si="5">ROUND(G64+H64,2)</f>
        <v>44.28</v>
      </c>
    </row>
    <row r="65" spans="1:9" s="50" customFormat="1" ht="30" x14ac:dyDescent="0.25">
      <c r="A65" s="78" t="s">
        <v>214</v>
      </c>
      <c r="B65" s="269" t="s">
        <v>337</v>
      </c>
      <c r="C65" s="269"/>
      <c r="D65" s="79" t="s">
        <v>338</v>
      </c>
      <c r="E65" s="48">
        <v>16.8</v>
      </c>
      <c r="F65" s="46">
        <v>14.76</v>
      </c>
      <c r="G65" s="46">
        <f t="shared" si="3"/>
        <v>4.13</v>
      </c>
      <c r="H65" s="46">
        <f t="shared" si="4"/>
        <v>0.83</v>
      </c>
      <c r="I65" s="46">
        <f t="shared" si="5"/>
        <v>4.96</v>
      </c>
    </row>
    <row r="66" spans="1:9" s="50" customFormat="1" ht="30" x14ac:dyDescent="0.25">
      <c r="A66" s="78" t="s">
        <v>215</v>
      </c>
      <c r="B66" s="269" t="s">
        <v>136</v>
      </c>
      <c r="C66" s="269"/>
      <c r="D66" s="79" t="s">
        <v>339</v>
      </c>
      <c r="E66" s="48">
        <v>3.6</v>
      </c>
      <c r="F66" s="46">
        <v>14.76</v>
      </c>
      <c r="G66" s="46">
        <f t="shared" si="3"/>
        <v>0.89</v>
      </c>
      <c r="H66" s="46">
        <f t="shared" si="4"/>
        <v>0.18</v>
      </c>
      <c r="I66" s="46">
        <f t="shared" si="5"/>
        <v>1.07</v>
      </c>
    </row>
    <row r="67" spans="1:9" s="50" customFormat="1" ht="22.5" x14ac:dyDescent="0.25">
      <c r="A67" s="78" t="s">
        <v>217</v>
      </c>
      <c r="B67" s="269" t="s">
        <v>129</v>
      </c>
      <c r="C67" s="269"/>
      <c r="D67" s="108" t="s">
        <v>336</v>
      </c>
      <c r="E67" s="48">
        <v>34.799999999999997</v>
      </c>
      <c r="F67" s="46">
        <v>14.76</v>
      </c>
      <c r="G67" s="46">
        <f t="shared" si="3"/>
        <v>8.56</v>
      </c>
      <c r="H67" s="46">
        <f t="shared" si="4"/>
        <v>1.71</v>
      </c>
      <c r="I67" s="46">
        <f t="shared" si="5"/>
        <v>10.27</v>
      </c>
    </row>
    <row r="68" spans="1:9" s="50" customFormat="1" x14ac:dyDescent="0.25">
      <c r="A68" s="289" t="s">
        <v>218</v>
      </c>
      <c r="B68" s="269" t="s">
        <v>340</v>
      </c>
      <c r="C68" s="70" t="s">
        <v>341</v>
      </c>
      <c r="D68" s="309" t="s">
        <v>82</v>
      </c>
      <c r="E68" s="84">
        <v>21</v>
      </c>
      <c r="F68" s="46">
        <v>14.76</v>
      </c>
      <c r="G68" s="46">
        <f t="shared" si="3"/>
        <v>5.17</v>
      </c>
      <c r="H68" s="46">
        <f t="shared" si="4"/>
        <v>1.03</v>
      </c>
      <c r="I68" s="46">
        <f t="shared" si="5"/>
        <v>6.2</v>
      </c>
    </row>
    <row r="69" spans="1:9" s="50" customFormat="1" x14ac:dyDescent="0.25">
      <c r="A69" s="289"/>
      <c r="B69" s="269"/>
      <c r="C69" s="70" t="s">
        <v>342</v>
      </c>
      <c r="D69" s="309"/>
      <c r="E69" s="48">
        <v>19.2</v>
      </c>
      <c r="F69" s="46">
        <v>14.76</v>
      </c>
      <c r="G69" s="46">
        <f t="shared" si="3"/>
        <v>4.72</v>
      </c>
      <c r="H69" s="46">
        <f t="shared" si="4"/>
        <v>0.94</v>
      </c>
      <c r="I69" s="46">
        <f t="shared" si="5"/>
        <v>5.66</v>
      </c>
    </row>
    <row r="70" spans="1:9" s="50" customFormat="1" x14ac:dyDescent="0.25">
      <c r="A70" s="289" t="s">
        <v>222</v>
      </c>
      <c r="B70" s="269" t="s">
        <v>343</v>
      </c>
      <c r="C70" s="70" t="s">
        <v>341</v>
      </c>
      <c r="D70" s="309" t="s">
        <v>82</v>
      </c>
      <c r="E70" s="48">
        <v>37.799999999999997</v>
      </c>
      <c r="F70" s="46">
        <v>14.76</v>
      </c>
      <c r="G70" s="46">
        <f t="shared" si="3"/>
        <v>9.3000000000000007</v>
      </c>
      <c r="H70" s="46">
        <f t="shared" si="4"/>
        <v>1.86</v>
      </c>
      <c r="I70" s="46">
        <f t="shared" si="5"/>
        <v>11.16</v>
      </c>
    </row>
    <row r="71" spans="1:9" s="50" customFormat="1" x14ac:dyDescent="0.25">
      <c r="A71" s="289"/>
      <c r="B71" s="269"/>
      <c r="C71" s="70" t="s">
        <v>342</v>
      </c>
      <c r="D71" s="309"/>
      <c r="E71" s="48">
        <v>32.4</v>
      </c>
      <c r="F71" s="46">
        <v>14.76</v>
      </c>
      <c r="G71" s="46">
        <f t="shared" si="3"/>
        <v>7.97</v>
      </c>
      <c r="H71" s="46">
        <f t="shared" si="4"/>
        <v>1.59</v>
      </c>
      <c r="I71" s="46">
        <f t="shared" si="5"/>
        <v>9.56</v>
      </c>
    </row>
    <row r="72" spans="1:9" s="50" customFormat="1" x14ac:dyDescent="0.25">
      <c r="A72" s="78" t="s">
        <v>249</v>
      </c>
      <c r="B72" s="269" t="s">
        <v>344</v>
      </c>
      <c r="C72" s="269"/>
      <c r="D72" s="269"/>
      <c r="E72" s="269"/>
      <c r="F72" s="269"/>
      <c r="G72" s="269"/>
      <c r="H72" s="269"/>
      <c r="I72" s="269"/>
    </row>
    <row r="73" spans="1:9" s="50" customFormat="1" x14ac:dyDescent="0.25">
      <c r="A73" s="289" t="s">
        <v>345</v>
      </c>
      <c r="B73" s="269" t="s">
        <v>347</v>
      </c>
      <c r="C73" s="67" t="s">
        <v>166</v>
      </c>
      <c r="D73" s="309" t="s">
        <v>82</v>
      </c>
      <c r="E73" s="52">
        <v>87</v>
      </c>
      <c r="F73" s="46">
        <v>14.76</v>
      </c>
      <c r="G73" s="46">
        <f t="shared" ref="G73:G80" si="6">ROUND((E73/60)*F73,2)</f>
        <v>21.4</v>
      </c>
      <c r="H73" s="46">
        <f t="shared" si="4"/>
        <v>4.28</v>
      </c>
      <c r="I73" s="46">
        <f t="shared" ref="I73:I80" si="7">ROUND(G73+H73,2)</f>
        <v>25.68</v>
      </c>
    </row>
    <row r="74" spans="1:9" s="50" customFormat="1" x14ac:dyDescent="0.25">
      <c r="A74" s="289"/>
      <c r="B74" s="269"/>
      <c r="C74" s="67" t="s">
        <v>346</v>
      </c>
      <c r="D74" s="309"/>
      <c r="E74" s="52">
        <v>67.2</v>
      </c>
      <c r="F74" s="46">
        <v>14.76</v>
      </c>
      <c r="G74" s="46">
        <f t="shared" si="6"/>
        <v>16.53</v>
      </c>
      <c r="H74" s="46">
        <f t="shared" si="4"/>
        <v>3.31</v>
      </c>
      <c r="I74" s="46">
        <f t="shared" si="7"/>
        <v>19.84</v>
      </c>
    </row>
    <row r="75" spans="1:9" s="50" customFormat="1" x14ac:dyDescent="0.25">
      <c r="A75" s="78" t="s">
        <v>348</v>
      </c>
      <c r="B75" s="269" t="s">
        <v>131</v>
      </c>
      <c r="C75" s="269"/>
      <c r="D75" s="79" t="s">
        <v>255</v>
      </c>
      <c r="E75" s="52">
        <v>220.2</v>
      </c>
      <c r="F75" s="46">
        <v>14.76</v>
      </c>
      <c r="G75" s="46">
        <f t="shared" si="6"/>
        <v>54.17</v>
      </c>
      <c r="H75" s="46">
        <f t="shared" si="4"/>
        <v>10.83</v>
      </c>
      <c r="I75" s="46">
        <f t="shared" si="7"/>
        <v>65</v>
      </c>
    </row>
    <row r="76" spans="1:9" s="50" customFormat="1" x14ac:dyDescent="0.25">
      <c r="A76" s="289" t="s">
        <v>349</v>
      </c>
      <c r="B76" s="269" t="s">
        <v>352</v>
      </c>
      <c r="C76" s="95" t="s">
        <v>350</v>
      </c>
      <c r="D76" s="309" t="s">
        <v>82</v>
      </c>
      <c r="E76" s="52">
        <v>205.8</v>
      </c>
      <c r="F76" s="46">
        <v>14.76</v>
      </c>
      <c r="G76" s="46">
        <f t="shared" si="6"/>
        <v>50.63</v>
      </c>
      <c r="H76" s="46">
        <f t="shared" si="4"/>
        <v>10.130000000000001</v>
      </c>
      <c r="I76" s="46">
        <f t="shared" si="7"/>
        <v>60.76</v>
      </c>
    </row>
    <row r="77" spans="1:9" s="50" customFormat="1" x14ac:dyDescent="0.25">
      <c r="A77" s="289"/>
      <c r="B77" s="269"/>
      <c r="C77" s="95" t="s">
        <v>351</v>
      </c>
      <c r="D77" s="309"/>
      <c r="E77" s="52">
        <v>111.6</v>
      </c>
      <c r="F77" s="46">
        <v>14.76</v>
      </c>
      <c r="G77" s="46">
        <f t="shared" si="6"/>
        <v>27.45</v>
      </c>
      <c r="H77" s="46">
        <f t="shared" si="4"/>
        <v>5.49</v>
      </c>
      <c r="I77" s="46">
        <f t="shared" si="7"/>
        <v>32.94</v>
      </c>
    </row>
    <row r="78" spans="1:9" s="50" customFormat="1" x14ac:dyDescent="0.25">
      <c r="A78" s="289" t="s">
        <v>353</v>
      </c>
      <c r="B78" s="308" t="s">
        <v>354</v>
      </c>
      <c r="C78" s="70" t="s">
        <v>355</v>
      </c>
      <c r="D78" s="309" t="s">
        <v>82</v>
      </c>
      <c r="E78" s="52">
        <v>32.4</v>
      </c>
      <c r="F78" s="46">
        <v>14.76</v>
      </c>
      <c r="G78" s="46">
        <f t="shared" si="6"/>
        <v>7.97</v>
      </c>
      <c r="H78" s="46">
        <f t="shared" si="4"/>
        <v>1.59</v>
      </c>
      <c r="I78" s="46">
        <f t="shared" si="7"/>
        <v>9.56</v>
      </c>
    </row>
    <row r="79" spans="1:9" s="50" customFormat="1" x14ac:dyDescent="0.25">
      <c r="A79" s="289"/>
      <c r="B79" s="308"/>
      <c r="C79" s="70" t="s">
        <v>356</v>
      </c>
      <c r="D79" s="309"/>
      <c r="E79" s="52">
        <v>42</v>
      </c>
      <c r="F79" s="46">
        <v>14.76</v>
      </c>
      <c r="G79" s="46">
        <f t="shared" si="6"/>
        <v>10.33</v>
      </c>
      <c r="H79" s="46">
        <f t="shared" si="4"/>
        <v>2.0699999999999998</v>
      </c>
      <c r="I79" s="46">
        <f t="shared" si="7"/>
        <v>12.4</v>
      </c>
    </row>
    <row r="80" spans="1:9" s="50" customFormat="1" x14ac:dyDescent="0.25">
      <c r="A80" s="289"/>
      <c r="B80" s="308"/>
      <c r="C80" s="70" t="s">
        <v>357</v>
      </c>
      <c r="D80" s="309"/>
      <c r="E80" s="52">
        <v>53.4</v>
      </c>
      <c r="F80" s="46">
        <v>14.76</v>
      </c>
      <c r="G80" s="46">
        <f t="shared" si="6"/>
        <v>13.14</v>
      </c>
      <c r="H80" s="46">
        <f t="shared" si="4"/>
        <v>2.63</v>
      </c>
      <c r="I80" s="46">
        <f t="shared" si="7"/>
        <v>15.77</v>
      </c>
    </row>
    <row r="81" spans="1:9" s="50" customFormat="1" x14ac:dyDescent="0.25">
      <c r="A81" s="78" t="s">
        <v>30</v>
      </c>
      <c r="B81" s="269" t="s">
        <v>358</v>
      </c>
      <c r="C81" s="269"/>
      <c r="D81" s="269"/>
      <c r="E81" s="269"/>
      <c r="F81" s="269"/>
      <c r="G81" s="269"/>
      <c r="H81" s="269"/>
      <c r="I81" s="269"/>
    </row>
    <row r="82" spans="1:9" s="50" customFormat="1" ht="30.75" customHeight="1" x14ac:dyDescent="0.25">
      <c r="A82" s="78" t="s">
        <v>359</v>
      </c>
      <c r="B82" s="269" t="s">
        <v>132</v>
      </c>
      <c r="C82" s="269"/>
      <c r="D82" s="68" t="s">
        <v>133</v>
      </c>
      <c r="E82" s="53">
        <v>18</v>
      </c>
      <c r="F82" s="46">
        <v>14.76</v>
      </c>
      <c r="G82" s="46">
        <f t="shared" ref="G82:G96" si="8">ROUND((E82/60)*F82,2)</f>
        <v>4.43</v>
      </c>
      <c r="H82" s="46">
        <f t="shared" si="4"/>
        <v>0.89</v>
      </c>
      <c r="I82" s="46">
        <f t="shared" ref="I82:I96" si="9">ROUND(G82+H82,2)</f>
        <v>5.32</v>
      </c>
    </row>
    <row r="83" spans="1:9" s="50" customFormat="1" ht="15" customHeight="1" x14ac:dyDescent="0.25">
      <c r="A83" s="78" t="s">
        <v>360</v>
      </c>
      <c r="B83" s="269" t="s">
        <v>361</v>
      </c>
      <c r="C83" s="269"/>
      <c r="D83" s="68" t="s">
        <v>133</v>
      </c>
      <c r="E83" s="53">
        <v>22.8</v>
      </c>
      <c r="F83" s="46">
        <v>14.76</v>
      </c>
      <c r="G83" s="46">
        <f t="shared" si="8"/>
        <v>5.61</v>
      </c>
      <c r="H83" s="46">
        <f t="shared" si="4"/>
        <v>1.1200000000000001</v>
      </c>
      <c r="I83" s="46">
        <f t="shared" si="9"/>
        <v>6.73</v>
      </c>
    </row>
    <row r="84" spans="1:9" s="50" customFormat="1" x14ac:dyDescent="0.25">
      <c r="A84" s="289" t="s">
        <v>362</v>
      </c>
      <c r="B84" s="269" t="s">
        <v>368</v>
      </c>
      <c r="C84" s="70" t="s">
        <v>363</v>
      </c>
      <c r="D84" s="308" t="s">
        <v>366</v>
      </c>
      <c r="E84" s="53">
        <v>18</v>
      </c>
      <c r="F84" s="46">
        <v>14.76</v>
      </c>
      <c r="G84" s="46">
        <f t="shared" si="8"/>
        <v>4.43</v>
      </c>
      <c r="H84" s="46">
        <f t="shared" si="4"/>
        <v>0.89</v>
      </c>
      <c r="I84" s="46">
        <f t="shared" si="9"/>
        <v>5.32</v>
      </c>
    </row>
    <row r="85" spans="1:9" s="50" customFormat="1" x14ac:dyDescent="0.25">
      <c r="A85" s="289"/>
      <c r="B85" s="269"/>
      <c r="C85" s="70" t="s">
        <v>364</v>
      </c>
      <c r="D85" s="308"/>
      <c r="E85" s="53">
        <v>36</v>
      </c>
      <c r="F85" s="46">
        <v>14.76</v>
      </c>
      <c r="G85" s="46">
        <f t="shared" si="8"/>
        <v>8.86</v>
      </c>
      <c r="H85" s="46">
        <f t="shared" si="4"/>
        <v>1.77</v>
      </c>
      <c r="I85" s="46">
        <f t="shared" si="9"/>
        <v>10.63</v>
      </c>
    </row>
    <row r="86" spans="1:9" s="50" customFormat="1" x14ac:dyDescent="0.25">
      <c r="A86" s="289"/>
      <c r="B86" s="269"/>
      <c r="C86" s="70" t="s">
        <v>365</v>
      </c>
      <c r="D86" s="308"/>
      <c r="E86" s="53">
        <v>50.4</v>
      </c>
      <c r="F86" s="46">
        <v>14.76</v>
      </c>
      <c r="G86" s="46">
        <f t="shared" si="8"/>
        <v>12.4</v>
      </c>
      <c r="H86" s="46">
        <f t="shared" si="4"/>
        <v>2.48</v>
      </c>
      <c r="I86" s="46">
        <f t="shared" si="9"/>
        <v>14.88</v>
      </c>
    </row>
    <row r="87" spans="1:9" s="50" customFormat="1" x14ac:dyDescent="0.25">
      <c r="A87" s="78" t="s">
        <v>369</v>
      </c>
      <c r="B87" s="269" t="s">
        <v>367</v>
      </c>
      <c r="C87" s="269"/>
      <c r="D87" s="68" t="s">
        <v>66</v>
      </c>
      <c r="E87" s="53">
        <v>79.8</v>
      </c>
      <c r="F87" s="46">
        <v>14.76</v>
      </c>
      <c r="G87" s="46">
        <f t="shared" si="8"/>
        <v>19.63</v>
      </c>
      <c r="H87" s="46">
        <f t="shared" si="4"/>
        <v>3.93</v>
      </c>
      <c r="I87" s="46">
        <f t="shared" si="9"/>
        <v>23.56</v>
      </c>
    </row>
    <row r="88" spans="1:9" s="50" customFormat="1" x14ac:dyDescent="0.25">
      <c r="A88" s="78" t="s">
        <v>370</v>
      </c>
      <c r="B88" s="269" t="s">
        <v>372</v>
      </c>
      <c r="C88" s="269"/>
      <c r="D88" s="68" t="s">
        <v>82</v>
      </c>
      <c r="E88" s="53">
        <v>36</v>
      </c>
      <c r="F88" s="46">
        <v>14.76</v>
      </c>
      <c r="G88" s="46">
        <f t="shared" si="8"/>
        <v>8.86</v>
      </c>
      <c r="H88" s="46">
        <f t="shared" si="4"/>
        <v>1.77</v>
      </c>
      <c r="I88" s="46">
        <f t="shared" si="9"/>
        <v>10.63</v>
      </c>
    </row>
    <row r="89" spans="1:9" s="50" customFormat="1" x14ac:dyDescent="0.25">
      <c r="A89" s="289" t="s">
        <v>371</v>
      </c>
      <c r="B89" s="269" t="s">
        <v>142</v>
      </c>
      <c r="C89" s="70" t="s">
        <v>143</v>
      </c>
      <c r="D89" s="308" t="s">
        <v>66</v>
      </c>
      <c r="E89" s="53">
        <v>27.6</v>
      </c>
      <c r="F89" s="46">
        <v>14.76</v>
      </c>
      <c r="G89" s="46">
        <f t="shared" si="8"/>
        <v>6.79</v>
      </c>
      <c r="H89" s="46">
        <f t="shared" si="4"/>
        <v>1.36</v>
      </c>
      <c r="I89" s="46">
        <f t="shared" si="9"/>
        <v>8.15</v>
      </c>
    </row>
    <row r="90" spans="1:9" s="50" customFormat="1" x14ac:dyDescent="0.25">
      <c r="A90" s="289"/>
      <c r="B90" s="269"/>
      <c r="C90" s="70" t="s">
        <v>144</v>
      </c>
      <c r="D90" s="308"/>
      <c r="E90" s="53">
        <v>14.4</v>
      </c>
      <c r="F90" s="46">
        <v>14.76</v>
      </c>
      <c r="G90" s="46">
        <f t="shared" si="8"/>
        <v>3.54</v>
      </c>
      <c r="H90" s="46">
        <f t="shared" si="4"/>
        <v>0.71</v>
      </c>
      <c r="I90" s="46">
        <f t="shared" si="9"/>
        <v>4.25</v>
      </c>
    </row>
    <row r="91" spans="1:9" s="50" customFormat="1" x14ac:dyDescent="0.25">
      <c r="A91" s="78" t="s">
        <v>373</v>
      </c>
      <c r="B91" s="269" t="s">
        <v>134</v>
      </c>
      <c r="C91" s="269"/>
      <c r="D91" s="68" t="s">
        <v>66</v>
      </c>
      <c r="E91" s="53">
        <v>6</v>
      </c>
      <c r="F91" s="46">
        <v>14.76</v>
      </c>
      <c r="G91" s="46">
        <f t="shared" si="8"/>
        <v>1.48</v>
      </c>
      <c r="H91" s="46">
        <f t="shared" si="4"/>
        <v>0.3</v>
      </c>
      <c r="I91" s="46">
        <f t="shared" si="9"/>
        <v>1.78</v>
      </c>
    </row>
    <row r="92" spans="1:9" s="50" customFormat="1" x14ac:dyDescent="0.25">
      <c r="A92" s="78" t="s">
        <v>374</v>
      </c>
      <c r="B92" s="269" t="s">
        <v>375</v>
      </c>
      <c r="C92" s="269"/>
      <c r="D92" s="68" t="s">
        <v>85</v>
      </c>
      <c r="E92" s="53">
        <v>38.4</v>
      </c>
      <c r="F92" s="46">
        <v>14.76</v>
      </c>
      <c r="G92" s="46">
        <f t="shared" si="8"/>
        <v>9.4499999999999993</v>
      </c>
      <c r="H92" s="46">
        <f t="shared" si="4"/>
        <v>1.89</v>
      </c>
      <c r="I92" s="46">
        <f t="shared" si="9"/>
        <v>11.34</v>
      </c>
    </row>
    <row r="93" spans="1:9" s="50" customFormat="1" x14ac:dyDescent="0.25">
      <c r="A93" s="289" t="s">
        <v>379</v>
      </c>
      <c r="B93" s="269" t="s">
        <v>377</v>
      </c>
      <c r="C93" s="70" t="s">
        <v>378</v>
      </c>
      <c r="D93" s="308" t="s">
        <v>66</v>
      </c>
      <c r="E93" s="53">
        <v>126</v>
      </c>
      <c r="F93" s="46">
        <v>14.76</v>
      </c>
      <c r="G93" s="46">
        <f t="shared" si="8"/>
        <v>31</v>
      </c>
      <c r="H93" s="46">
        <f t="shared" si="4"/>
        <v>6.2</v>
      </c>
      <c r="I93" s="46">
        <f t="shared" si="9"/>
        <v>37.200000000000003</v>
      </c>
    </row>
    <row r="94" spans="1:9" s="50" customFormat="1" x14ac:dyDescent="0.25">
      <c r="A94" s="289"/>
      <c r="B94" s="269"/>
      <c r="C94" s="70" t="s">
        <v>145</v>
      </c>
      <c r="D94" s="308"/>
      <c r="E94" s="53">
        <v>19.8</v>
      </c>
      <c r="F94" s="46">
        <v>14.76</v>
      </c>
      <c r="G94" s="46">
        <f t="shared" si="8"/>
        <v>4.87</v>
      </c>
      <c r="H94" s="46">
        <f t="shared" si="4"/>
        <v>0.97</v>
      </c>
      <c r="I94" s="46">
        <f t="shared" si="9"/>
        <v>5.84</v>
      </c>
    </row>
    <row r="95" spans="1:9" s="50" customFormat="1" x14ac:dyDescent="0.25">
      <c r="A95" s="289" t="s">
        <v>376</v>
      </c>
      <c r="B95" s="269" t="s">
        <v>146</v>
      </c>
      <c r="C95" s="70" t="s">
        <v>378</v>
      </c>
      <c r="D95" s="308" t="s">
        <v>66</v>
      </c>
      <c r="E95" s="53">
        <v>66</v>
      </c>
      <c r="F95" s="46">
        <v>14.76</v>
      </c>
      <c r="G95" s="46">
        <f t="shared" si="8"/>
        <v>16.239999999999998</v>
      </c>
      <c r="H95" s="46">
        <f t="shared" si="4"/>
        <v>3.25</v>
      </c>
      <c r="I95" s="46">
        <f t="shared" si="9"/>
        <v>19.489999999999998</v>
      </c>
    </row>
    <row r="96" spans="1:9" s="50" customFormat="1" x14ac:dyDescent="0.25">
      <c r="A96" s="289"/>
      <c r="B96" s="269"/>
      <c r="C96" s="70" t="s">
        <v>145</v>
      </c>
      <c r="D96" s="308"/>
      <c r="E96" s="53">
        <v>12</v>
      </c>
      <c r="F96" s="46">
        <v>14.76</v>
      </c>
      <c r="G96" s="46">
        <f t="shared" si="8"/>
        <v>2.95</v>
      </c>
      <c r="H96" s="46">
        <f t="shared" si="4"/>
        <v>0.59</v>
      </c>
      <c r="I96" s="46">
        <f t="shared" si="9"/>
        <v>3.54</v>
      </c>
    </row>
    <row r="97" spans="1:9" s="50" customFormat="1" x14ac:dyDescent="0.25">
      <c r="A97" s="317"/>
      <c r="B97" s="317"/>
      <c r="C97" s="317"/>
      <c r="D97" s="317"/>
      <c r="E97" s="317"/>
      <c r="F97" s="317"/>
      <c r="G97" s="317"/>
      <c r="H97" s="317"/>
      <c r="I97" s="317"/>
    </row>
    <row r="98" spans="1:9" s="50" customFormat="1" x14ac:dyDescent="0.25">
      <c r="A98" s="317" t="s">
        <v>381</v>
      </c>
      <c r="B98" s="317"/>
      <c r="C98" s="317"/>
      <c r="D98" s="317"/>
      <c r="E98" s="317"/>
      <c r="F98" s="317"/>
      <c r="G98" s="317"/>
      <c r="H98" s="317"/>
      <c r="I98" s="317"/>
    </row>
    <row r="99" spans="1:9" s="50" customFormat="1" x14ac:dyDescent="0.25">
      <c r="A99" s="289" t="s">
        <v>27</v>
      </c>
      <c r="B99" s="293" t="s">
        <v>382</v>
      </c>
      <c r="C99" s="58" t="s">
        <v>383</v>
      </c>
      <c r="D99" s="312" t="s">
        <v>82</v>
      </c>
      <c r="E99" s="56">
        <v>3.6</v>
      </c>
      <c r="F99" s="46">
        <v>14.76</v>
      </c>
      <c r="G99" s="46">
        <f t="shared" ref="G99:G144" si="10">ROUND((E99/60)*F99,2)</f>
        <v>0.89</v>
      </c>
      <c r="H99" s="46">
        <f t="shared" ref="H99:H144" si="11">ROUND(G99*20%,2)</f>
        <v>0.18</v>
      </c>
      <c r="I99" s="46">
        <f t="shared" ref="I99:I144" si="12">ROUND(G99+H99,2)</f>
        <v>1.07</v>
      </c>
    </row>
    <row r="100" spans="1:9" s="50" customFormat="1" x14ac:dyDescent="0.25">
      <c r="A100" s="289"/>
      <c r="B100" s="294"/>
      <c r="C100" s="58" t="s">
        <v>384</v>
      </c>
      <c r="D100" s="313"/>
      <c r="E100" s="56">
        <v>2.4</v>
      </c>
      <c r="F100" s="46">
        <v>14.76</v>
      </c>
      <c r="G100" s="46">
        <f t="shared" si="10"/>
        <v>0.59</v>
      </c>
      <c r="H100" s="46">
        <f t="shared" si="11"/>
        <v>0.12</v>
      </c>
      <c r="I100" s="46">
        <f t="shared" si="12"/>
        <v>0.71</v>
      </c>
    </row>
    <row r="101" spans="1:9" s="50" customFormat="1" ht="24" x14ac:dyDescent="0.25">
      <c r="A101" s="289"/>
      <c r="B101" s="294"/>
      <c r="C101" s="58" t="s">
        <v>385</v>
      </c>
      <c r="D101" s="149" t="s">
        <v>63</v>
      </c>
      <c r="E101" s="56">
        <v>2.4</v>
      </c>
      <c r="F101" s="46">
        <v>14.76</v>
      </c>
      <c r="G101" s="46">
        <f t="shared" si="10"/>
        <v>0.59</v>
      </c>
      <c r="H101" s="46">
        <f t="shared" si="11"/>
        <v>0.12</v>
      </c>
      <c r="I101" s="46">
        <f t="shared" si="12"/>
        <v>0.71</v>
      </c>
    </row>
    <row r="102" spans="1:9" s="50" customFormat="1" x14ac:dyDescent="0.25">
      <c r="A102" s="289"/>
      <c r="B102" s="294"/>
      <c r="C102" s="58" t="s">
        <v>386</v>
      </c>
      <c r="D102" s="314" t="s">
        <v>66</v>
      </c>
      <c r="E102" s="56">
        <v>2.4</v>
      </c>
      <c r="F102" s="46">
        <v>14.76</v>
      </c>
      <c r="G102" s="46">
        <f t="shared" si="10"/>
        <v>0.59</v>
      </c>
      <c r="H102" s="46">
        <f t="shared" si="11"/>
        <v>0.12</v>
      </c>
      <c r="I102" s="46">
        <f t="shared" si="12"/>
        <v>0.71</v>
      </c>
    </row>
    <row r="103" spans="1:9" s="50" customFormat="1" x14ac:dyDescent="0.25">
      <c r="A103" s="289"/>
      <c r="B103" s="294"/>
      <c r="C103" s="58" t="s">
        <v>387</v>
      </c>
      <c r="D103" s="315"/>
      <c r="E103" s="56">
        <v>1.2</v>
      </c>
      <c r="F103" s="46">
        <v>14.76</v>
      </c>
      <c r="G103" s="46">
        <f t="shared" si="10"/>
        <v>0.3</v>
      </c>
      <c r="H103" s="46">
        <f t="shared" si="11"/>
        <v>0.06</v>
      </c>
      <c r="I103" s="46">
        <f t="shared" si="12"/>
        <v>0.36</v>
      </c>
    </row>
    <row r="104" spans="1:9" s="50" customFormat="1" x14ac:dyDescent="0.25">
      <c r="A104" s="289"/>
      <c r="B104" s="294"/>
      <c r="C104" s="58" t="s">
        <v>388</v>
      </c>
      <c r="D104" s="315"/>
      <c r="E104" s="56">
        <v>1.2</v>
      </c>
      <c r="F104" s="46">
        <v>14.76</v>
      </c>
      <c r="G104" s="46">
        <f t="shared" si="10"/>
        <v>0.3</v>
      </c>
      <c r="H104" s="46">
        <f t="shared" si="11"/>
        <v>0.06</v>
      </c>
      <c r="I104" s="46">
        <f t="shared" si="12"/>
        <v>0.36</v>
      </c>
    </row>
    <row r="105" spans="1:9" s="50" customFormat="1" x14ac:dyDescent="0.25">
      <c r="A105" s="289"/>
      <c r="B105" s="294"/>
      <c r="C105" s="58" t="s">
        <v>219</v>
      </c>
      <c r="D105" s="316"/>
      <c r="E105" s="56">
        <v>1.2</v>
      </c>
      <c r="F105" s="46">
        <v>14.76</v>
      </c>
      <c r="G105" s="46">
        <f t="shared" si="10"/>
        <v>0.3</v>
      </c>
      <c r="H105" s="46">
        <f t="shared" si="11"/>
        <v>0.06</v>
      </c>
      <c r="I105" s="46">
        <f t="shared" si="12"/>
        <v>0.36</v>
      </c>
    </row>
    <row r="106" spans="1:9" s="50" customFormat="1" x14ac:dyDescent="0.25">
      <c r="A106" s="289"/>
      <c r="B106" s="294"/>
      <c r="C106" s="58" t="s">
        <v>389</v>
      </c>
      <c r="D106" s="314" t="s">
        <v>82</v>
      </c>
      <c r="E106" s="56">
        <v>2.4</v>
      </c>
      <c r="F106" s="46">
        <v>14.76</v>
      </c>
      <c r="G106" s="46">
        <f t="shared" si="10"/>
        <v>0.59</v>
      </c>
      <c r="H106" s="46">
        <f t="shared" si="11"/>
        <v>0.12</v>
      </c>
      <c r="I106" s="46">
        <f t="shared" si="12"/>
        <v>0.71</v>
      </c>
    </row>
    <row r="107" spans="1:9" s="50" customFormat="1" x14ac:dyDescent="0.25">
      <c r="A107" s="289"/>
      <c r="B107" s="295"/>
      <c r="C107" s="58" t="s">
        <v>390</v>
      </c>
      <c r="D107" s="316"/>
      <c r="E107" s="56">
        <v>3.6</v>
      </c>
      <c r="F107" s="46">
        <v>14.76</v>
      </c>
      <c r="G107" s="46">
        <f t="shared" si="10"/>
        <v>0.89</v>
      </c>
      <c r="H107" s="46">
        <f t="shared" si="11"/>
        <v>0.18</v>
      </c>
      <c r="I107" s="46">
        <f t="shared" si="12"/>
        <v>1.07</v>
      </c>
    </row>
    <row r="108" spans="1:9" s="50" customFormat="1" ht="15" customHeight="1" x14ac:dyDescent="0.25">
      <c r="A108" s="289" t="s">
        <v>28</v>
      </c>
      <c r="B108" s="293" t="s">
        <v>393</v>
      </c>
      <c r="C108" s="58" t="s">
        <v>391</v>
      </c>
      <c r="D108" s="314" t="s">
        <v>64</v>
      </c>
      <c r="E108" s="59">
        <v>7.2</v>
      </c>
      <c r="F108" s="46">
        <v>14.76</v>
      </c>
      <c r="G108" s="46">
        <f t="shared" si="10"/>
        <v>1.77</v>
      </c>
      <c r="H108" s="46">
        <f t="shared" si="11"/>
        <v>0.35</v>
      </c>
      <c r="I108" s="46">
        <f t="shared" si="12"/>
        <v>2.12</v>
      </c>
    </row>
    <row r="109" spans="1:9" s="50" customFormat="1" x14ac:dyDescent="0.25">
      <c r="A109" s="289"/>
      <c r="B109" s="295"/>
      <c r="C109" s="58" t="s">
        <v>392</v>
      </c>
      <c r="D109" s="316"/>
      <c r="E109" s="59">
        <v>3.6</v>
      </c>
      <c r="F109" s="46">
        <v>14.76</v>
      </c>
      <c r="G109" s="46">
        <f t="shared" si="10"/>
        <v>0.89</v>
      </c>
      <c r="H109" s="46">
        <f t="shared" si="11"/>
        <v>0.18</v>
      </c>
      <c r="I109" s="46">
        <f t="shared" si="12"/>
        <v>1.07</v>
      </c>
    </row>
    <row r="110" spans="1:9" s="51" customFormat="1" ht="22.5" customHeight="1" x14ac:dyDescent="0.25">
      <c r="A110" s="78" t="s">
        <v>29</v>
      </c>
      <c r="B110" s="280" t="s">
        <v>394</v>
      </c>
      <c r="C110" s="281"/>
      <c r="D110" s="61" t="s">
        <v>395</v>
      </c>
      <c r="E110" s="59">
        <v>46.2</v>
      </c>
      <c r="F110" s="46">
        <v>14.76</v>
      </c>
      <c r="G110" s="46">
        <f t="shared" si="10"/>
        <v>11.37</v>
      </c>
      <c r="H110" s="46">
        <f t="shared" si="11"/>
        <v>2.27</v>
      </c>
      <c r="I110" s="46">
        <f t="shared" si="12"/>
        <v>13.64</v>
      </c>
    </row>
    <row r="111" spans="1:9" s="51" customFormat="1" ht="15" customHeight="1" x14ac:dyDescent="0.25">
      <c r="A111" s="78" t="s">
        <v>189</v>
      </c>
      <c r="B111" s="280" t="s">
        <v>396</v>
      </c>
      <c r="C111" s="281"/>
      <c r="D111" s="150" t="s">
        <v>66</v>
      </c>
      <c r="E111" s="59">
        <v>4.8</v>
      </c>
      <c r="F111" s="46">
        <v>14.76</v>
      </c>
      <c r="G111" s="46">
        <f t="shared" si="10"/>
        <v>1.18</v>
      </c>
      <c r="H111" s="46">
        <f t="shared" si="11"/>
        <v>0.24</v>
      </c>
      <c r="I111" s="46">
        <f t="shared" si="12"/>
        <v>1.42</v>
      </c>
    </row>
    <row r="112" spans="1:9" s="51" customFormat="1" ht="25.5" x14ac:dyDescent="0.25">
      <c r="A112" s="289" t="s">
        <v>197</v>
      </c>
      <c r="B112" s="293" t="s">
        <v>397</v>
      </c>
      <c r="C112" s="55" t="s">
        <v>398</v>
      </c>
      <c r="D112" s="282" t="s">
        <v>400</v>
      </c>
      <c r="E112" s="59">
        <v>8.8000000000000007</v>
      </c>
      <c r="F112" s="46">
        <v>14.76</v>
      </c>
      <c r="G112" s="46">
        <f t="shared" si="10"/>
        <v>2.16</v>
      </c>
      <c r="H112" s="46">
        <f t="shared" si="11"/>
        <v>0.43</v>
      </c>
      <c r="I112" s="46">
        <f t="shared" si="12"/>
        <v>2.59</v>
      </c>
    </row>
    <row r="113" spans="1:9" s="51" customFormat="1" x14ac:dyDescent="0.25">
      <c r="A113" s="289"/>
      <c r="B113" s="295"/>
      <c r="C113" s="55" t="s">
        <v>399</v>
      </c>
      <c r="D113" s="283"/>
      <c r="E113" s="59">
        <v>4.2</v>
      </c>
      <c r="F113" s="46">
        <v>14.76</v>
      </c>
      <c r="G113" s="46">
        <f t="shared" si="10"/>
        <v>1.03</v>
      </c>
      <c r="H113" s="46">
        <f t="shared" si="11"/>
        <v>0.21</v>
      </c>
      <c r="I113" s="46">
        <f t="shared" si="12"/>
        <v>1.24</v>
      </c>
    </row>
    <row r="114" spans="1:9" s="51" customFormat="1" ht="22.5" customHeight="1" x14ac:dyDescent="0.25">
      <c r="A114" s="289" t="s">
        <v>207</v>
      </c>
      <c r="B114" s="293" t="s">
        <v>57</v>
      </c>
      <c r="C114" s="62" t="s">
        <v>401</v>
      </c>
      <c r="D114" s="282" t="s">
        <v>403</v>
      </c>
      <c r="E114" s="59">
        <v>7.8</v>
      </c>
      <c r="F114" s="46">
        <v>14.76</v>
      </c>
      <c r="G114" s="46">
        <f t="shared" si="10"/>
        <v>1.92</v>
      </c>
      <c r="H114" s="46">
        <f t="shared" si="11"/>
        <v>0.38</v>
      </c>
      <c r="I114" s="46">
        <f t="shared" si="12"/>
        <v>2.2999999999999998</v>
      </c>
    </row>
    <row r="115" spans="1:9" s="51" customFormat="1" ht="22.5" x14ac:dyDescent="0.25">
      <c r="A115" s="289"/>
      <c r="B115" s="295"/>
      <c r="C115" s="62" t="s">
        <v>402</v>
      </c>
      <c r="D115" s="283"/>
      <c r="E115" s="59">
        <v>12.6</v>
      </c>
      <c r="F115" s="46">
        <v>14.76</v>
      </c>
      <c r="G115" s="46">
        <f t="shared" si="10"/>
        <v>3.1</v>
      </c>
      <c r="H115" s="46">
        <f t="shared" si="11"/>
        <v>0.62</v>
      </c>
      <c r="I115" s="46">
        <f t="shared" si="12"/>
        <v>3.72</v>
      </c>
    </row>
    <row r="116" spans="1:9" s="51" customFormat="1" x14ac:dyDescent="0.25">
      <c r="A116" s="78" t="s">
        <v>333</v>
      </c>
      <c r="B116" s="280" t="s">
        <v>404</v>
      </c>
      <c r="C116" s="281"/>
      <c r="D116" s="150" t="s">
        <v>66</v>
      </c>
      <c r="E116" s="59">
        <v>10.8</v>
      </c>
      <c r="F116" s="46">
        <v>14.76</v>
      </c>
      <c r="G116" s="46">
        <f t="shared" si="10"/>
        <v>2.66</v>
      </c>
      <c r="H116" s="46">
        <f t="shared" si="11"/>
        <v>0.53</v>
      </c>
      <c r="I116" s="46">
        <f t="shared" si="12"/>
        <v>3.19</v>
      </c>
    </row>
    <row r="117" spans="1:9" s="51" customFormat="1" ht="29.25" customHeight="1" x14ac:dyDescent="0.25">
      <c r="A117" s="78" t="s">
        <v>249</v>
      </c>
      <c r="B117" s="280" t="s">
        <v>405</v>
      </c>
      <c r="C117" s="281"/>
      <c r="D117" s="150" t="s">
        <v>406</v>
      </c>
      <c r="E117" s="59">
        <v>13.8</v>
      </c>
      <c r="F117" s="46">
        <v>14.76</v>
      </c>
      <c r="G117" s="46">
        <f t="shared" si="10"/>
        <v>3.39</v>
      </c>
      <c r="H117" s="46">
        <f t="shared" si="11"/>
        <v>0.68</v>
      </c>
      <c r="I117" s="46">
        <f t="shared" si="12"/>
        <v>4.07</v>
      </c>
    </row>
    <row r="118" spans="1:9" s="51" customFormat="1" x14ac:dyDescent="0.25">
      <c r="A118" s="78" t="s">
        <v>30</v>
      </c>
      <c r="B118" s="280" t="s">
        <v>407</v>
      </c>
      <c r="C118" s="281"/>
      <c r="D118" s="150" t="s">
        <v>82</v>
      </c>
      <c r="E118" s="59">
        <v>4.8</v>
      </c>
      <c r="F118" s="46">
        <v>14.76</v>
      </c>
      <c r="G118" s="46">
        <f t="shared" si="10"/>
        <v>1.18</v>
      </c>
      <c r="H118" s="46">
        <f t="shared" si="11"/>
        <v>0.24</v>
      </c>
      <c r="I118" s="46">
        <f t="shared" si="12"/>
        <v>1.42</v>
      </c>
    </row>
    <row r="119" spans="1:9" s="51" customFormat="1" x14ac:dyDescent="0.25">
      <c r="A119" s="78" t="s">
        <v>31</v>
      </c>
      <c r="B119" s="280" t="s">
        <v>408</v>
      </c>
      <c r="C119" s="281"/>
      <c r="D119" s="150" t="s">
        <v>81</v>
      </c>
      <c r="E119" s="59">
        <v>6.6</v>
      </c>
      <c r="F119" s="46">
        <v>14.76</v>
      </c>
      <c r="G119" s="46">
        <f t="shared" si="10"/>
        <v>1.62</v>
      </c>
      <c r="H119" s="46">
        <f t="shared" si="11"/>
        <v>0.32</v>
      </c>
      <c r="I119" s="46">
        <f t="shared" si="12"/>
        <v>1.94</v>
      </c>
    </row>
    <row r="120" spans="1:9" s="51" customFormat="1" x14ac:dyDescent="0.25">
      <c r="A120" s="289" t="s">
        <v>32</v>
      </c>
      <c r="B120" s="293" t="s">
        <v>409</v>
      </c>
      <c r="C120" s="55" t="s">
        <v>410</v>
      </c>
      <c r="D120" s="282" t="s">
        <v>412</v>
      </c>
      <c r="E120" s="59">
        <v>10.8</v>
      </c>
      <c r="F120" s="46">
        <v>14.76</v>
      </c>
      <c r="G120" s="46">
        <f t="shared" si="10"/>
        <v>2.66</v>
      </c>
      <c r="H120" s="46">
        <f t="shared" si="11"/>
        <v>0.53</v>
      </c>
      <c r="I120" s="46">
        <f t="shared" si="12"/>
        <v>3.19</v>
      </c>
    </row>
    <row r="121" spans="1:9" s="51" customFormat="1" ht="38.25" x14ac:dyDescent="0.25">
      <c r="A121" s="289"/>
      <c r="B121" s="295"/>
      <c r="C121" s="55" t="s">
        <v>411</v>
      </c>
      <c r="D121" s="283"/>
      <c r="E121" s="59">
        <v>19.8</v>
      </c>
      <c r="F121" s="46">
        <v>14.76</v>
      </c>
      <c r="G121" s="46">
        <f t="shared" si="10"/>
        <v>4.87</v>
      </c>
      <c r="H121" s="46">
        <f t="shared" si="11"/>
        <v>0.97</v>
      </c>
      <c r="I121" s="46">
        <f t="shared" si="12"/>
        <v>5.84</v>
      </c>
    </row>
    <row r="122" spans="1:9" s="51" customFormat="1" x14ac:dyDescent="0.25">
      <c r="A122" s="78" t="s">
        <v>33</v>
      </c>
      <c r="B122" s="280" t="s">
        <v>413</v>
      </c>
      <c r="C122" s="281"/>
      <c r="D122" s="150" t="s">
        <v>82</v>
      </c>
      <c r="E122" s="59">
        <v>10.199999999999999</v>
      </c>
      <c r="F122" s="46">
        <v>14.76</v>
      </c>
      <c r="G122" s="46">
        <f t="shared" si="10"/>
        <v>2.5099999999999998</v>
      </c>
      <c r="H122" s="46">
        <f t="shared" si="11"/>
        <v>0.5</v>
      </c>
      <c r="I122" s="46">
        <f t="shared" si="12"/>
        <v>3.01</v>
      </c>
    </row>
    <row r="123" spans="1:9" s="51" customFormat="1" x14ac:dyDescent="0.25">
      <c r="A123" s="78" t="s">
        <v>34</v>
      </c>
      <c r="B123" s="280" t="s">
        <v>414</v>
      </c>
      <c r="C123" s="281"/>
      <c r="D123" s="150" t="s">
        <v>82</v>
      </c>
      <c r="E123" s="59">
        <v>3</v>
      </c>
      <c r="F123" s="46">
        <v>14.76</v>
      </c>
      <c r="G123" s="46">
        <f t="shared" si="10"/>
        <v>0.74</v>
      </c>
      <c r="H123" s="46">
        <f t="shared" si="11"/>
        <v>0.15</v>
      </c>
      <c r="I123" s="46">
        <f t="shared" si="12"/>
        <v>0.89</v>
      </c>
    </row>
    <row r="124" spans="1:9" s="51" customFormat="1" x14ac:dyDescent="0.25">
      <c r="A124" s="78" t="s">
        <v>35</v>
      </c>
      <c r="B124" s="280" t="s">
        <v>415</v>
      </c>
      <c r="C124" s="281"/>
      <c r="D124" s="150" t="s">
        <v>82</v>
      </c>
      <c r="E124" s="59">
        <v>15</v>
      </c>
      <c r="F124" s="46">
        <v>14.76</v>
      </c>
      <c r="G124" s="46">
        <f t="shared" si="10"/>
        <v>3.69</v>
      </c>
      <c r="H124" s="46">
        <f t="shared" si="11"/>
        <v>0.74</v>
      </c>
      <c r="I124" s="46">
        <f t="shared" si="12"/>
        <v>4.43</v>
      </c>
    </row>
    <row r="125" spans="1:9" s="51" customFormat="1" ht="15" customHeight="1" x14ac:dyDescent="0.25">
      <c r="A125" s="289" t="s">
        <v>36</v>
      </c>
      <c r="B125" s="293" t="s">
        <v>416</v>
      </c>
      <c r="C125" s="55" t="s">
        <v>58</v>
      </c>
      <c r="D125" s="282" t="s">
        <v>66</v>
      </c>
      <c r="E125" s="59">
        <v>50.4</v>
      </c>
      <c r="F125" s="46">
        <v>14.76</v>
      </c>
      <c r="G125" s="46">
        <f t="shared" si="10"/>
        <v>12.4</v>
      </c>
      <c r="H125" s="46">
        <f t="shared" si="11"/>
        <v>2.48</v>
      </c>
      <c r="I125" s="46">
        <f t="shared" si="12"/>
        <v>14.88</v>
      </c>
    </row>
    <row r="126" spans="1:9" s="51" customFormat="1" x14ac:dyDescent="0.25">
      <c r="A126" s="289"/>
      <c r="B126" s="295"/>
      <c r="C126" s="55" t="s">
        <v>59</v>
      </c>
      <c r="D126" s="283"/>
      <c r="E126" s="59">
        <v>25.2</v>
      </c>
      <c r="F126" s="46">
        <v>14.76</v>
      </c>
      <c r="G126" s="46">
        <f t="shared" si="10"/>
        <v>6.2</v>
      </c>
      <c r="H126" s="46">
        <f t="shared" si="11"/>
        <v>1.24</v>
      </c>
      <c r="I126" s="46">
        <f t="shared" si="12"/>
        <v>7.44</v>
      </c>
    </row>
    <row r="127" spans="1:9" s="51" customFormat="1" x14ac:dyDescent="0.25">
      <c r="A127" s="78" t="s">
        <v>38</v>
      </c>
      <c r="B127" s="280" t="s">
        <v>417</v>
      </c>
      <c r="C127" s="281"/>
      <c r="D127" s="150" t="s">
        <v>63</v>
      </c>
      <c r="E127" s="59">
        <v>13.2</v>
      </c>
      <c r="F127" s="46">
        <v>14.76</v>
      </c>
      <c r="G127" s="46">
        <f t="shared" si="10"/>
        <v>3.25</v>
      </c>
      <c r="H127" s="46">
        <f t="shared" si="11"/>
        <v>0.65</v>
      </c>
      <c r="I127" s="46">
        <f t="shared" si="12"/>
        <v>3.9</v>
      </c>
    </row>
    <row r="128" spans="1:9" s="51" customFormat="1" ht="33.75" customHeight="1" x14ac:dyDescent="0.25">
      <c r="A128" s="289" t="s">
        <v>39</v>
      </c>
      <c r="B128" s="293" t="s">
        <v>421</v>
      </c>
      <c r="C128" s="179" t="s">
        <v>418</v>
      </c>
      <c r="D128" s="290" t="s">
        <v>100</v>
      </c>
      <c r="E128" s="59">
        <v>59.4</v>
      </c>
      <c r="F128" s="46">
        <v>14.76</v>
      </c>
      <c r="G128" s="46">
        <f t="shared" si="10"/>
        <v>14.61</v>
      </c>
      <c r="H128" s="46">
        <f t="shared" si="11"/>
        <v>2.92</v>
      </c>
      <c r="I128" s="46">
        <f t="shared" si="12"/>
        <v>17.53</v>
      </c>
    </row>
    <row r="129" spans="1:9" s="51" customFormat="1" x14ac:dyDescent="0.25">
      <c r="A129" s="289"/>
      <c r="B129" s="294"/>
      <c r="C129" s="179" t="s">
        <v>419</v>
      </c>
      <c r="D129" s="291"/>
      <c r="E129" s="59">
        <v>74.400000000000006</v>
      </c>
      <c r="F129" s="46">
        <v>14.76</v>
      </c>
      <c r="G129" s="46">
        <f t="shared" si="10"/>
        <v>18.3</v>
      </c>
      <c r="H129" s="46">
        <f t="shared" si="11"/>
        <v>3.66</v>
      </c>
      <c r="I129" s="46">
        <f t="shared" si="12"/>
        <v>21.96</v>
      </c>
    </row>
    <row r="130" spans="1:9" s="51" customFormat="1" ht="38.25" customHeight="1" x14ac:dyDescent="0.25">
      <c r="A130" s="289"/>
      <c r="B130" s="294"/>
      <c r="C130" s="179" t="s">
        <v>420</v>
      </c>
      <c r="D130" s="291"/>
      <c r="E130" s="59">
        <v>63.6</v>
      </c>
      <c r="F130" s="46">
        <v>14.76</v>
      </c>
      <c r="G130" s="46">
        <f t="shared" si="10"/>
        <v>15.65</v>
      </c>
      <c r="H130" s="46">
        <f t="shared" si="11"/>
        <v>3.13</v>
      </c>
      <c r="I130" s="46">
        <f t="shared" si="12"/>
        <v>18.78</v>
      </c>
    </row>
    <row r="131" spans="1:9" s="51" customFormat="1" x14ac:dyDescent="0.25">
      <c r="A131" s="289"/>
      <c r="B131" s="295"/>
      <c r="C131" s="179" t="s">
        <v>419</v>
      </c>
      <c r="D131" s="292"/>
      <c r="E131" s="59">
        <v>88.8</v>
      </c>
      <c r="F131" s="46">
        <v>14.76</v>
      </c>
      <c r="G131" s="46">
        <f t="shared" si="10"/>
        <v>21.84</v>
      </c>
      <c r="H131" s="46">
        <f t="shared" si="11"/>
        <v>4.37</v>
      </c>
      <c r="I131" s="46">
        <f t="shared" si="12"/>
        <v>26.21</v>
      </c>
    </row>
    <row r="132" spans="1:9" s="51" customFormat="1" ht="30" customHeight="1" x14ac:dyDescent="0.25">
      <c r="A132" s="78" t="s">
        <v>40</v>
      </c>
      <c r="B132" s="305" t="s">
        <v>422</v>
      </c>
      <c r="C132" s="306"/>
      <c r="D132" s="180" t="s">
        <v>141</v>
      </c>
      <c r="E132" s="59">
        <v>20</v>
      </c>
      <c r="F132" s="46">
        <v>14.76</v>
      </c>
      <c r="G132" s="46">
        <f t="shared" si="10"/>
        <v>4.92</v>
      </c>
      <c r="H132" s="46">
        <f t="shared" si="11"/>
        <v>0.98</v>
      </c>
      <c r="I132" s="46">
        <f t="shared" si="12"/>
        <v>5.9</v>
      </c>
    </row>
    <row r="133" spans="1:9" ht="15" customHeight="1" x14ac:dyDescent="0.25">
      <c r="A133" s="270">
        <v>1.19</v>
      </c>
      <c r="B133" s="287" t="s">
        <v>423</v>
      </c>
      <c r="C133" s="64" t="s">
        <v>424</v>
      </c>
      <c r="D133" s="284" t="s">
        <v>7</v>
      </c>
      <c r="E133" s="60">
        <v>180</v>
      </c>
      <c r="F133" s="46">
        <v>14.76</v>
      </c>
      <c r="G133" s="46">
        <f t="shared" si="10"/>
        <v>44.28</v>
      </c>
      <c r="H133" s="46">
        <f t="shared" si="11"/>
        <v>8.86</v>
      </c>
      <c r="I133" s="46">
        <f t="shared" si="12"/>
        <v>53.14</v>
      </c>
    </row>
    <row r="134" spans="1:9" x14ac:dyDescent="0.25">
      <c r="A134" s="270"/>
      <c r="B134" s="288"/>
      <c r="C134" s="181" t="s">
        <v>425</v>
      </c>
      <c r="D134" s="286"/>
      <c r="E134" s="60">
        <v>69.599999999999994</v>
      </c>
      <c r="F134" s="46">
        <v>14.76</v>
      </c>
      <c r="G134" s="46">
        <f t="shared" si="10"/>
        <v>17.12</v>
      </c>
      <c r="H134" s="46">
        <f t="shared" si="11"/>
        <v>3.42</v>
      </c>
      <c r="I134" s="46">
        <f t="shared" si="12"/>
        <v>20.54</v>
      </c>
    </row>
    <row r="135" spans="1:9" ht="15" customHeight="1" x14ac:dyDescent="0.25">
      <c r="A135" s="76" t="s">
        <v>41</v>
      </c>
      <c r="B135" s="300" t="s">
        <v>426</v>
      </c>
      <c r="C135" s="301"/>
      <c r="D135" s="178" t="s">
        <v>7</v>
      </c>
      <c r="E135" s="63">
        <v>76.2</v>
      </c>
      <c r="F135" s="46">
        <v>14.76</v>
      </c>
      <c r="G135" s="46">
        <f t="shared" si="10"/>
        <v>18.75</v>
      </c>
      <c r="H135" s="46">
        <f t="shared" si="11"/>
        <v>3.75</v>
      </c>
      <c r="I135" s="46">
        <f t="shared" si="12"/>
        <v>22.5</v>
      </c>
    </row>
    <row r="136" spans="1:9" x14ac:dyDescent="0.25">
      <c r="A136" s="270" t="s">
        <v>42</v>
      </c>
      <c r="B136" s="287" t="s">
        <v>11</v>
      </c>
      <c r="C136" s="181" t="s">
        <v>10</v>
      </c>
      <c r="D136" s="284" t="s">
        <v>7</v>
      </c>
      <c r="E136" s="60">
        <v>107.4</v>
      </c>
      <c r="F136" s="46">
        <v>14.76</v>
      </c>
      <c r="G136" s="46">
        <f t="shared" si="10"/>
        <v>26.42</v>
      </c>
      <c r="H136" s="46">
        <f t="shared" si="11"/>
        <v>5.28</v>
      </c>
      <c r="I136" s="46">
        <f t="shared" si="12"/>
        <v>31.7</v>
      </c>
    </row>
    <row r="137" spans="1:9" x14ac:dyDescent="0.25">
      <c r="A137" s="270"/>
      <c r="B137" s="288"/>
      <c r="C137" s="64" t="s">
        <v>12</v>
      </c>
      <c r="D137" s="286"/>
      <c r="E137" s="60">
        <v>330</v>
      </c>
      <c r="F137" s="46">
        <v>14.76</v>
      </c>
      <c r="G137" s="46">
        <f t="shared" si="10"/>
        <v>81.180000000000007</v>
      </c>
      <c r="H137" s="46">
        <f t="shared" si="11"/>
        <v>16.239999999999998</v>
      </c>
      <c r="I137" s="46">
        <f t="shared" si="12"/>
        <v>97.42</v>
      </c>
    </row>
    <row r="138" spans="1:9" x14ac:dyDescent="0.25">
      <c r="A138" s="270" t="s">
        <v>43</v>
      </c>
      <c r="B138" s="302" t="s">
        <v>427</v>
      </c>
      <c r="C138" s="64" t="s">
        <v>13</v>
      </c>
      <c r="D138" s="284" t="s">
        <v>7</v>
      </c>
      <c r="E138" s="60">
        <v>28.2</v>
      </c>
      <c r="F138" s="46">
        <v>14.76</v>
      </c>
      <c r="G138" s="46">
        <f t="shared" si="10"/>
        <v>6.94</v>
      </c>
      <c r="H138" s="46">
        <f t="shared" si="11"/>
        <v>1.39</v>
      </c>
      <c r="I138" s="46">
        <f t="shared" si="12"/>
        <v>8.33</v>
      </c>
    </row>
    <row r="139" spans="1:9" x14ac:dyDescent="0.25">
      <c r="A139" s="270"/>
      <c r="B139" s="303"/>
      <c r="C139" s="64" t="s">
        <v>14</v>
      </c>
      <c r="D139" s="285"/>
      <c r="E139" s="60">
        <v>44.4</v>
      </c>
      <c r="F139" s="46">
        <v>14.76</v>
      </c>
      <c r="G139" s="46">
        <f t="shared" si="10"/>
        <v>10.92</v>
      </c>
      <c r="H139" s="46">
        <f t="shared" si="11"/>
        <v>2.1800000000000002</v>
      </c>
      <c r="I139" s="46">
        <f t="shared" si="12"/>
        <v>13.1</v>
      </c>
    </row>
    <row r="140" spans="1:9" x14ac:dyDescent="0.25">
      <c r="A140" s="270"/>
      <c r="B140" s="304"/>
      <c r="C140" s="64" t="s">
        <v>15</v>
      </c>
      <c r="D140" s="286"/>
      <c r="E140" s="60">
        <v>90</v>
      </c>
      <c r="F140" s="46">
        <v>14.76</v>
      </c>
      <c r="G140" s="46">
        <f t="shared" si="10"/>
        <v>22.14</v>
      </c>
      <c r="H140" s="46">
        <f t="shared" si="11"/>
        <v>4.43</v>
      </c>
      <c r="I140" s="46">
        <f t="shared" si="12"/>
        <v>26.57</v>
      </c>
    </row>
    <row r="141" spans="1:9" ht="15" customHeight="1" x14ac:dyDescent="0.25">
      <c r="A141" s="270" t="s">
        <v>44</v>
      </c>
      <c r="B141" s="287" t="s">
        <v>428</v>
      </c>
      <c r="C141" s="64" t="s">
        <v>429</v>
      </c>
      <c r="D141" s="284" t="s">
        <v>180</v>
      </c>
      <c r="E141" s="60">
        <v>48.6</v>
      </c>
      <c r="F141" s="46">
        <v>14.76</v>
      </c>
      <c r="G141" s="46">
        <f t="shared" si="10"/>
        <v>11.96</v>
      </c>
      <c r="H141" s="46">
        <f t="shared" si="11"/>
        <v>2.39</v>
      </c>
      <c r="I141" s="46">
        <f t="shared" si="12"/>
        <v>14.35</v>
      </c>
    </row>
    <row r="142" spans="1:9" s="51" customFormat="1" x14ac:dyDescent="0.25">
      <c r="A142" s="270"/>
      <c r="B142" s="288"/>
      <c r="C142" s="64" t="s">
        <v>430</v>
      </c>
      <c r="D142" s="286"/>
      <c r="E142" s="60">
        <v>67.8</v>
      </c>
      <c r="F142" s="46">
        <v>14.76</v>
      </c>
      <c r="G142" s="46">
        <f t="shared" si="10"/>
        <v>16.68</v>
      </c>
      <c r="H142" s="46">
        <f t="shared" si="11"/>
        <v>3.34</v>
      </c>
      <c r="I142" s="46">
        <f t="shared" si="12"/>
        <v>20.02</v>
      </c>
    </row>
    <row r="143" spans="1:9" s="51" customFormat="1" ht="15" customHeight="1" x14ac:dyDescent="0.25">
      <c r="A143" s="270" t="s">
        <v>431</v>
      </c>
      <c r="B143" s="287" t="s">
        <v>432</v>
      </c>
      <c r="C143" s="64" t="s">
        <v>433</v>
      </c>
      <c r="D143" s="277" t="s">
        <v>92</v>
      </c>
      <c r="E143" s="60">
        <v>20.399999999999999</v>
      </c>
      <c r="F143" s="46">
        <v>14.76</v>
      </c>
      <c r="G143" s="46">
        <f t="shared" si="10"/>
        <v>5.0199999999999996</v>
      </c>
      <c r="H143" s="46">
        <f t="shared" si="11"/>
        <v>1</v>
      </c>
      <c r="I143" s="46">
        <f t="shared" si="12"/>
        <v>6.02</v>
      </c>
    </row>
    <row r="144" spans="1:9" s="51" customFormat="1" x14ac:dyDescent="0.25">
      <c r="A144" s="270"/>
      <c r="B144" s="288"/>
      <c r="C144" s="64" t="s">
        <v>168</v>
      </c>
      <c r="D144" s="279"/>
      <c r="E144" s="60">
        <v>12</v>
      </c>
      <c r="F144" s="46">
        <v>14.76</v>
      </c>
      <c r="G144" s="46">
        <f t="shared" si="10"/>
        <v>2.95</v>
      </c>
      <c r="H144" s="46">
        <f t="shared" si="11"/>
        <v>0.59</v>
      </c>
      <c r="I144" s="46">
        <f t="shared" si="12"/>
        <v>3.54</v>
      </c>
    </row>
    <row r="145" spans="1:9" s="51" customFormat="1" x14ac:dyDescent="0.25">
      <c r="A145" s="76" t="s">
        <v>435</v>
      </c>
      <c r="B145" s="275" t="s">
        <v>434</v>
      </c>
      <c r="C145" s="307"/>
      <c r="D145" s="307"/>
      <c r="E145" s="307"/>
      <c r="F145" s="307"/>
      <c r="G145" s="307"/>
      <c r="H145" s="307"/>
      <c r="I145" s="276"/>
    </row>
    <row r="146" spans="1:9" s="51" customFormat="1" x14ac:dyDescent="0.25">
      <c r="A146" s="76" t="s">
        <v>436</v>
      </c>
      <c r="B146" s="275" t="s">
        <v>437</v>
      </c>
      <c r="C146" s="276"/>
      <c r="D146" s="277" t="s">
        <v>60</v>
      </c>
      <c r="E146" s="53">
        <v>56.4</v>
      </c>
      <c r="F146" s="46">
        <v>14.76</v>
      </c>
      <c r="G146" s="46">
        <f t="shared" ref="G146:G150" si="13">ROUND((E146/60)*F146,2)</f>
        <v>13.87</v>
      </c>
      <c r="H146" s="46">
        <f t="shared" ref="H146:H150" si="14">ROUND(G146*20%,2)</f>
        <v>2.77</v>
      </c>
      <c r="I146" s="46">
        <f t="shared" ref="I146:I150" si="15">ROUND(G146+H146,2)</f>
        <v>16.64</v>
      </c>
    </row>
    <row r="147" spans="1:9" s="51" customFormat="1" x14ac:dyDescent="0.25">
      <c r="A147" s="76" t="s">
        <v>438</v>
      </c>
      <c r="B147" s="275" t="s">
        <v>439</v>
      </c>
      <c r="C147" s="276"/>
      <c r="D147" s="278"/>
      <c r="E147" s="53">
        <v>56.4</v>
      </c>
      <c r="F147" s="46">
        <v>14.76</v>
      </c>
      <c r="G147" s="46">
        <f t="shared" si="13"/>
        <v>13.87</v>
      </c>
      <c r="H147" s="46">
        <f t="shared" si="14"/>
        <v>2.77</v>
      </c>
      <c r="I147" s="46">
        <f t="shared" si="15"/>
        <v>16.64</v>
      </c>
    </row>
    <row r="148" spans="1:9" s="51" customFormat="1" x14ac:dyDescent="0.25">
      <c r="A148" s="76" t="s">
        <v>440</v>
      </c>
      <c r="B148" s="275" t="s">
        <v>441</v>
      </c>
      <c r="C148" s="276"/>
      <c r="D148" s="278"/>
      <c r="E148" s="53">
        <v>56.4</v>
      </c>
      <c r="F148" s="46">
        <v>14.76</v>
      </c>
      <c r="G148" s="46">
        <f t="shared" si="13"/>
        <v>13.87</v>
      </c>
      <c r="H148" s="46">
        <f t="shared" si="14"/>
        <v>2.77</v>
      </c>
      <c r="I148" s="46">
        <f t="shared" si="15"/>
        <v>16.64</v>
      </c>
    </row>
    <row r="149" spans="1:9" s="51" customFormat="1" x14ac:dyDescent="0.25">
      <c r="A149" s="76" t="s">
        <v>444</v>
      </c>
      <c r="B149" s="275" t="s">
        <v>442</v>
      </c>
      <c r="C149" s="276"/>
      <c r="D149" s="278"/>
      <c r="E149" s="53">
        <v>56.4</v>
      </c>
      <c r="F149" s="46">
        <v>14.76</v>
      </c>
      <c r="G149" s="46">
        <f t="shared" si="13"/>
        <v>13.87</v>
      </c>
      <c r="H149" s="46">
        <f t="shared" si="14"/>
        <v>2.77</v>
      </c>
      <c r="I149" s="46">
        <f t="shared" si="15"/>
        <v>16.64</v>
      </c>
    </row>
    <row r="150" spans="1:9" s="51" customFormat="1" x14ac:dyDescent="0.25">
      <c r="A150" s="76" t="s">
        <v>445</v>
      </c>
      <c r="B150" s="275" t="s">
        <v>443</v>
      </c>
      <c r="C150" s="276"/>
      <c r="D150" s="279"/>
      <c r="E150" s="53">
        <v>56.4</v>
      </c>
      <c r="F150" s="46">
        <v>14.76</v>
      </c>
      <c r="G150" s="46">
        <f t="shared" si="13"/>
        <v>13.87</v>
      </c>
      <c r="H150" s="46">
        <f t="shared" si="14"/>
        <v>2.77</v>
      </c>
      <c r="I150" s="46">
        <f t="shared" si="15"/>
        <v>16.64</v>
      </c>
    </row>
    <row r="151" spans="1:9" s="51" customFormat="1" x14ac:dyDescent="0.25">
      <c r="A151" s="76" t="s">
        <v>446</v>
      </c>
      <c r="B151" s="256" t="s">
        <v>447</v>
      </c>
      <c r="C151" s="256"/>
      <c r="D151" s="256"/>
      <c r="E151" s="256"/>
      <c r="F151" s="256"/>
      <c r="G151" s="256"/>
      <c r="H151" s="256"/>
      <c r="I151" s="256"/>
    </row>
    <row r="152" spans="1:9" s="51" customFormat="1" ht="30" x14ac:dyDescent="0.25">
      <c r="A152" s="270" t="s">
        <v>448</v>
      </c>
      <c r="B152" s="269" t="s">
        <v>449</v>
      </c>
      <c r="C152" s="175" t="s">
        <v>450</v>
      </c>
      <c r="D152" s="274" t="s">
        <v>70</v>
      </c>
      <c r="E152" s="53">
        <v>126</v>
      </c>
      <c r="F152" s="46">
        <v>14.76</v>
      </c>
      <c r="G152" s="46">
        <f t="shared" ref="G152:G160" si="16">ROUND((E152/60)*F152,2)</f>
        <v>31</v>
      </c>
      <c r="H152" s="46">
        <f t="shared" ref="H152:H160" si="17">ROUND(G152*20%,2)</f>
        <v>6.2</v>
      </c>
      <c r="I152" s="46">
        <f t="shared" ref="I152:I160" si="18">ROUND(G152+H152,2)</f>
        <v>37.200000000000003</v>
      </c>
    </row>
    <row r="153" spans="1:9" s="51" customFormat="1" x14ac:dyDescent="0.25">
      <c r="A153" s="270"/>
      <c r="B153" s="269"/>
      <c r="C153" s="175" t="s">
        <v>451</v>
      </c>
      <c r="D153" s="274"/>
      <c r="E153" s="53">
        <v>138</v>
      </c>
      <c r="F153" s="46">
        <v>14.76</v>
      </c>
      <c r="G153" s="46">
        <f t="shared" si="16"/>
        <v>33.950000000000003</v>
      </c>
      <c r="H153" s="46">
        <f t="shared" si="17"/>
        <v>6.79</v>
      </c>
      <c r="I153" s="46">
        <f t="shared" si="18"/>
        <v>40.74</v>
      </c>
    </row>
    <row r="154" spans="1:9" s="51" customFormat="1" x14ac:dyDescent="0.25">
      <c r="A154" s="76" t="s">
        <v>452</v>
      </c>
      <c r="B154" s="256" t="s">
        <v>101</v>
      </c>
      <c r="C154" s="256"/>
      <c r="D154" s="177" t="s">
        <v>70</v>
      </c>
      <c r="E154" s="53">
        <v>94.2</v>
      </c>
      <c r="F154" s="46">
        <v>14.76</v>
      </c>
      <c r="G154" s="46">
        <f t="shared" si="16"/>
        <v>23.17</v>
      </c>
      <c r="H154" s="46">
        <f t="shared" si="17"/>
        <v>4.63</v>
      </c>
      <c r="I154" s="46">
        <f t="shared" si="18"/>
        <v>27.8</v>
      </c>
    </row>
    <row r="155" spans="1:9" s="51" customFormat="1" x14ac:dyDescent="0.25">
      <c r="A155" s="270" t="s">
        <v>453</v>
      </c>
      <c r="B155" s="269" t="s">
        <v>102</v>
      </c>
      <c r="C155" s="175" t="s">
        <v>103</v>
      </c>
      <c r="D155" s="274" t="s">
        <v>454</v>
      </c>
      <c r="E155" s="53">
        <v>93</v>
      </c>
      <c r="F155" s="46">
        <v>14.76</v>
      </c>
      <c r="G155" s="46">
        <f t="shared" si="16"/>
        <v>22.88</v>
      </c>
      <c r="H155" s="46">
        <f t="shared" si="17"/>
        <v>4.58</v>
      </c>
      <c r="I155" s="46">
        <f t="shared" si="18"/>
        <v>27.46</v>
      </c>
    </row>
    <row r="156" spans="1:9" s="51" customFormat="1" x14ac:dyDescent="0.25">
      <c r="A156" s="270"/>
      <c r="B156" s="269"/>
      <c r="C156" s="175" t="s">
        <v>104</v>
      </c>
      <c r="D156" s="274"/>
      <c r="E156" s="53">
        <v>103.2</v>
      </c>
      <c r="F156" s="46">
        <v>14.76</v>
      </c>
      <c r="G156" s="46">
        <f t="shared" si="16"/>
        <v>25.39</v>
      </c>
      <c r="H156" s="46">
        <f t="shared" si="17"/>
        <v>5.08</v>
      </c>
      <c r="I156" s="46">
        <f t="shared" si="18"/>
        <v>30.47</v>
      </c>
    </row>
    <row r="157" spans="1:9" s="51" customFormat="1" x14ac:dyDescent="0.25">
      <c r="A157" s="270"/>
      <c r="B157" s="269"/>
      <c r="C157" s="175" t="s">
        <v>105</v>
      </c>
      <c r="D157" s="274"/>
      <c r="E157" s="53">
        <v>89.4</v>
      </c>
      <c r="F157" s="46">
        <v>14.76</v>
      </c>
      <c r="G157" s="46">
        <f t="shared" si="16"/>
        <v>21.99</v>
      </c>
      <c r="H157" s="46">
        <f t="shared" si="17"/>
        <v>4.4000000000000004</v>
      </c>
      <c r="I157" s="46">
        <f t="shared" si="18"/>
        <v>26.39</v>
      </c>
    </row>
    <row r="158" spans="1:9" s="51" customFormat="1" x14ac:dyDescent="0.25">
      <c r="A158" s="270"/>
      <c r="B158" s="269"/>
      <c r="C158" s="175" t="s">
        <v>106</v>
      </c>
      <c r="D158" s="274"/>
      <c r="E158" s="53">
        <v>89.4</v>
      </c>
      <c r="F158" s="46">
        <v>14.76</v>
      </c>
      <c r="G158" s="46">
        <f t="shared" si="16"/>
        <v>21.99</v>
      </c>
      <c r="H158" s="46">
        <f t="shared" si="17"/>
        <v>4.4000000000000004</v>
      </c>
      <c r="I158" s="46">
        <f t="shared" si="18"/>
        <v>26.39</v>
      </c>
    </row>
    <row r="159" spans="1:9" s="51" customFormat="1" x14ac:dyDescent="0.25">
      <c r="A159" s="76" t="s">
        <v>455</v>
      </c>
      <c r="B159" s="256" t="s">
        <v>107</v>
      </c>
      <c r="C159" s="256"/>
      <c r="D159" s="177" t="s">
        <v>454</v>
      </c>
      <c r="E159" s="53">
        <v>141</v>
      </c>
      <c r="F159" s="46">
        <v>14.76</v>
      </c>
      <c r="G159" s="46">
        <f t="shared" si="16"/>
        <v>34.69</v>
      </c>
      <c r="H159" s="46">
        <f t="shared" si="17"/>
        <v>6.94</v>
      </c>
      <c r="I159" s="46">
        <f t="shared" si="18"/>
        <v>41.63</v>
      </c>
    </row>
    <row r="160" spans="1:9" s="51" customFormat="1" x14ac:dyDescent="0.25">
      <c r="A160" s="76" t="s">
        <v>457</v>
      </c>
      <c r="B160" s="332" t="s">
        <v>456</v>
      </c>
      <c r="C160" s="333"/>
      <c r="D160" s="177" t="s">
        <v>458</v>
      </c>
      <c r="E160" s="53">
        <v>60</v>
      </c>
      <c r="F160" s="46">
        <v>14.76</v>
      </c>
      <c r="G160" s="46">
        <f t="shared" si="16"/>
        <v>14.76</v>
      </c>
      <c r="H160" s="46">
        <f t="shared" si="17"/>
        <v>2.95</v>
      </c>
      <c r="I160" s="46">
        <f t="shared" si="18"/>
        <v>17.71</v>
      </c>
    </row>
    <row r="161" spans="1:9" s="57" customFormat="1" x14ac:dyDescent="0.25">
      <c r="A161" s="129" t="s">
        <v>8</v>
      </c>
      <c r="B161" s="272" t="s">
        <v>459</v>
      </c>
      <c r="C161" s="272"/>
      <c r="D161" s="272"/>
      <c r="E161" s="272"/>
      <c r="F161" s="272"/>
      <c r="G161" s="272"/>
      <c r="H161" s="272"/>
      <c r="I161" s="272"/>
    </row>
    <row r="162" spans="1:9" s="57" customFormat="1" x14ac:dyDescent="0.25">
      <c r="A162" s="76" t="s">
        <v>45</v>
      </c>
      <c r="B162" s="273" t="s">
        <v>460</v>
      </c>
      <c r="C162" s="273"/>
      <c r="D162" s="273"/>
      <c r="E162" s="273"/>
      <c r="F162" s="273"/>
      <c r="G162" s="273"/>
      <c r="H162" s="273"/>
      <c r="I162" s="273"/>
    </row>
    <row r="163" spans="1:9" s="57" customFormat="1" x14ac:dyDescent="0.25">
      <c r="A163" s="76" t="s">
        <v>461</v>
      </c>
      <c r="B163" s="273" t="s">
        <v>462</v>
      </c>
      <c r="C163" s="273"/>
      <c r="D163" s="178" t="s">
        <v>76</v>
      </c>
      <c r="E163" s="105">
        <v>49.2</v>
      </c>
      <c r="F163" s="46">
        <v>14.76</v>
      </c>
      <c r="G163" s="46">
        <f t="shared" ref="G163:G171" si="19">ROUND((E163/60)*F163,2)</f>
        <v>12.1</v>
      </c>
      <c r="H163" s="46">
        <f t="shared" ref="H163:H171" si="20">ROUND(G163*20%,2)</f>
        <v>2.42</v>
      </c>
      <c r="I163" s="46">
        <f t="shared" ref="I163:I171" si="21">ROUND(G163+H163,2)</f>
        <v>14.52</v>
      </c>
    </row>
    <row r="164" spans="1:9" s="57" customFormat="1" x14ac:dyDescent="0.25">
      <c r="A164" s="76" t="s">
        <v>463</v>
      </c>
      <c r="B164" s="256" t="s">
        <v>464</v>
      </c>
      <c r="C164" s="256"/>
      <c r="D164" s="178" t="s">
        <v>76</v>
      </c>
      <c r="E164" s="105">
        <v>216</v>
      </c>
      <c r="F164" s="46">
        <v>14.76</v>
      </c>
      <c r="G164" s="46">
        <f t="shared" si="19"/>
        <v>53.14</v>
      </c>
      <c r="H164" s="46">
        <f t="shared" si="20"/>
        <v>10.63</v>
      </c>
      <c r="I164" s="46">
        <f t="shared" si="21"/>
        <v>63.77</v>
      </c>
    </row>
    <row r="165" spans="1:9" s="57" customFormat="1" x14ac:dyDescent="0.25">
      <c r="A165" s="270" t="s">
        <v>465</v>
      </c>
      <c r="B165" s="256" t="s">
        <v>466</v>
      </c>
      <c r="C165" s="176" t="s">
        <v>467</v>
      </c>
      <c r="D165" s="271" t="s">
        <v>76</v>
      </c>
      <c r="E165" s="105">
        <v>7.08</v>
      </c>
      <c r="F165" s="46">
        <v>14.76</v>
      </c>
      <c r="G165" s="46">
        <f t="shared" si="19"/>
        <v>1.74</v>
      </c>
      <c r="H165" s="46">
        <f t="shared" si="20"/>
        <v>0.35</v>
      </c>
      <c r="I165" s="46">
        <f t="shared" si="21"/>
        <v>2.09</v>
      </c>
    </row>
    <row r="166" spans="1:9" s="57" customFormat="1" x14ac:dyDescent="0.25">
      <c r="A166" s="270"/>
      <c r="B166" s="256"/>
      <c r="C166" s="176" t="s">
        <v>468</v>
      </c>
      <c r="D166" s="271"/>
      <c r="E166" s="105">
        <v>9.24</v>
      </c>
      <c r="F166" s="46">
        <v>14.76</v>
      </c>
      <c r="G166" s="46">
        <f t="shared" si="19"/>
        <v>2.27</v>
      </c>
      <c r="H166" s="46">
        <f t="shared" si="20"/>
        <v>0.45</v>
      </c>
      <c r="I166" s="46">
        <f t="shared" si="21"/>
        <v>2.72</v>
      </c>
    </row>
    <row r="167" spans="1:9" s="57" customFormat="1" x14ac:dyDescent="0.25">
      <c r="A167" s="76" t="s">
        <v>46</v>
      </c>
      <c r="B167" s="273" t="s">
        <v>469</v>
      </c>
      <c r="C167" s="273"/>
      <c r="D167" s="178" t="s">
        <v>70</v>
      </c>
      <c r="E167" s="105">
        <v>46.8</v>
      </c>
      <c r="F167" s="46">
        <v>14.76</v>
      </c>
      <c r="G167" s="46">
        <f t="shared" si="19"/>
        <v>11.51</v>
      </c>
      <c r="H167" s="46">
        <f t="shared" si="20"/>
        <v>2.2999999999999998</v>
      </c>
      <c r="I167" s="46">
        <f t="shared" si="21"/>
        <v>13.81</v>
      </c>
    </row>
    <row r="168" spans="1:9" s="57" customFormat="1" x14ac:dyDescent="0.25">
      <c r="A168" s="76" t="s">
        <v>47</v>
      </c>
      <c r="B168" s="273" t="s">
        <v>470</v>
      </c>
      <c r="C168" s="273"/>
      <c r="D168" s="178" t="s">
        <v>72</v>
      </c>
      <c r="E168" s="105">
        <v>44.4</v>
      </c>
      <c r="F168" s="46">
        <v>14.76</v>
      </c>
      <c r="G168" s="46">
        <f t="shared" si="19"/>
        <v>10.92</v>
      </c>
      <c r="H168" s="46">
        <f t="shared" si="20"/>
        <v>2.1800000000000002</v>
      </c>
      <c r="I168" s="46">
        <f t="shared" si="21"/>
        <v>13.1</v>
      </c>
    </row>
    <row r="169" spans="1:9" s="57" customFormat="1" x14ac:dyDescent="0.25">
      <c r="A169" s="270" t="s">
        <v>48</v>
      </c>
      <c r="B169" s="269" t="s">
        <v>471</v>
      </c>
      <c r="C169" s="176" t="s">
        <v>78</v>
      </c>
      <c r="D169" s="271" t="s">
        <v>72</v>
      </c>
      <c r="E169" s="105">
        <v>173.4</v>
      </c>
      <c r="F169" s="46">
        <v>14.76</v>
      </c>
      <c r="G169" s="46">
        <f t="shared" si="19"/>
        <v>42.66</v>
      </c>
      <c r="H169" s="46">
        <f t="shared" si="20"/>
        <v>8.5299999999999994</v>
      </c>
      <c r="I169" s="46">
        <f t="shared" si="21"/>
        <v>51.19</v>
      </c>
    </row>
    <row r="170" spans="1:9" s="57" customFormat="1" x14ac:dyDescent="0.25">
      <c r="A170" s="270"/>
      <c r="B170" s="269"/>
      <c r="C170" s="176" t="s">
        <v>79</v>
      </c>
      <c r="D170" s="271"/>
      <c r="E170" s="105">
        <v>99.6</v>
      </c>
      <c r="F170" s="46">
        <v>14.76</v>
      </c>
      <c r="G170" s="46">
        <f t="shared" si="19"/>
        <v>24.5</v>
      </c>
      <c r="H170" s="46">
        <f t="shared" si="20"/>
        <v>4.9000000000000004</v>
      </c>
      <c r="I170" s="46">
        <f t="shared" si="21"/>
        <v>29.4</v>
      </c>
    </row>
    <row r="171" spans="1:9" s="57" customFormat="1" x14ac:dyDescent="0.25">
      <c r="A171" s="270"/>
      <c r="B171" s="269"/>
      <c r="C171" s="176" t="s">
        <v>80</v>
      </c>
      <c r="D171" s="271"/>
      <c r="E171" s="105">
        <v>82.8</v>
      </c>
      <c r="F171" s="46">
        <v>14.76</v>
      </c>
      <c r="G171" s="46">
        <f t="shared" si="19"/>
        <v>20.37</v>
      </c>
      <c r="H171" s="46">
        <f t="shared" si="20"/>
        <v>4.07</v>
      </c>
      <c r="I171" s="46">
        <f t="shared" si="21"/>
        <v>24.44</v>
      </c>
    </row>
    <row r="172" spans="1:9" s="57" customFormat="1" x14ac:dyDescent="0.25">
      <c r="A172" s="76" t="s">
        <v>49</v>
      </c>
      <c r="B172" s="273" t="s">
        <v>472</v>
      </c>
      <c r="C172" s="273"/>
      <c r="D172" s="273"/>
      <c r="E172" s="273"/>
      <c r="F172" s="273"/>
      <c r="G172" s="273"/>
      <c r="H172" s="273"/>
      <c r="I172" s="273"/>
    </row>
    <row r="173" spans="1:9" s="57" customFormat="1" x14ac:dyDescent="0.25">
      <c r="A173" s="167" t="s">
        <v>473</v>
      </c>
      <c r="B173" s="332" t="s">
        <v>675</v>
      </c>
      <c r="C173" s="333"/>
      <c r="D173" s="178" t="s">
        <v>676</v>
      </c>
      <c r="E173" s="105">
        <v>60</v>
      </c>
      <c r="F173" s="46">
        <v>14.76</v>
      </c>
      <c r="G173" s="46">
        <f t="shared" ref="G173:G183" si="22">ROUND((E173/60)*F173,2)</f>
        <v>14.76</v>
      </c>
      <c r="H173" s="46">
        <f t="shared" ref="H173:H183" si="23">ROUND(G173*20%,2)</f>
        <v>2.95</v>
      </c>
      <c r="I173" s="46">
        <f t="shared" ref="I173:I183" si="24">ROUND(G173+H173,2)</f>
        <v>17.71</v>
      </c>
    </row>
    <row r="174" spans="1:9" s="57" customFormat="1" x14ac:dyDescent="0.25">
      <c r="A174" s="76" t="s">
        <v>474</v>
      </c>
      <c r="B174" s="273" t="s">
        <v>475</v>
      </c>
      <c r="C174" s="273"/>
      <c r="D174" s="178" t="s">
        <v>82</v>
      </c>
      <c r="E174" s="105">
        <v>7.2</v>
      </c>
      <c r="F174" s="46">
        <v>14.76</v>
      </c>
      <c r="G174" s="46">
        <f t="shared" si="22"/>
        <v>1.77</v>
      </c>
      <c r="H174" s="46">
        <f t="shared" si="23"/>
        <v>0.35</v>
      </c>
      <c r="I174" s="46">
        <f t="shared" si="24"/>
        <v>2.12</v>
      </c>
    </row>
    <row r="175" spans="1:9" s="57" customFormat="1" x14ac:dyDescent="0.25">
      <c r="A175" s="270" t="s">
        <v>50</v>
      </c>
      <c r="B175" s="269" t="s">
        <v>479</v>
      </c>
      <c r="C175" s="176" t="s">
        <v>105</v>
      </c>
      <c r="D175" s="271" t="s">
        <v>100</v>
      </c>
      <c r="E175" s="105">
        <v>45.6</v>
      </c>
      <c r="F175" s="46">
        <v>14.76</v>
      </c>
      <c r="G175" s="46">
        <f t="shared" si="22"/>
        <v>11.22</v>
      </c>
      <c r="H175" s="46">
        <f t="shared" si="23"/>
        <v>2.2400000000000002</v>
      </c>
      <c r="I175" s="46">
        <f t="shared" si="24"/>
        <v>13.46</v>
      </c>
    </row>
    <row r="176" spans="1:9" s="57" customFormat="1" ht="14.25" customHeight="1" x14ac:dyDescent="0.25">
      <c r="A176" s="270"/>
      <c r="B176" s="269"/>
      <c r="C176" s="176" t="s">
        <v>476</v>
      </c>
      <c r="D176" s="271"/>
      <c r="E176" s="105">
        <v>29.4</v>
      </c>
      <c r="F176" s="46">
        <v>14.76</v>
      </c>
      <c r="G176" s="46">
        <f t="shared" si="22"/>
        <v>7.23</v>
      </c>
      <c r="H176" s="46">
        <f t="shared" si="23"/>
        <v>1.45</v>
      </c>
      <c r="I176" s="46">
        <f t="shared" si="24"/>
        <v>8.68</v>
      </c>
    </row>
    <row r="177" spans="1:9" s="57" customFormat="1" x14ac:dyDescent="0.25">
      <c r="A177" s="270"/>
      <c r="B177" s="269"/>
      <c r="C177" s="176" t="s">
        <v>477</v>
      </c>
      <c r="D177" s="271"/>
      <c r="E177" s="105">
        <v>22.8</v>
      </c>
      <c r="F177" s="46">
        <v>14.76</v>
      </c>
      <c r="G177" s="46">
        <f t="shared" si="22"/>
        <v>5.61</v>
      </c>
      <c r="H177" s="46">
        <f t="shared" si="23"/>
        <v>1.1200000000000001</v>
      </c>
      <c r="I177" s="46">
        <f t="shared" si="24"/>
        <v>6.73</v>
      </c>
    </row>
    <row r="178" spans="1:9" s="57" customFormat="1" x14ac:dyDescent="0.25">
      <c r="A178" s="270"/>
      <c r="B178" s="269"/>
      <c r="C178" s="176" t="s">
        <v>106</v>
      </c>
      <c r="D178" s="271"/>
      <c r="E178" s="105">
        <v>6.6</v>
      </c>
      <c r="F178" s="46">
        <v>14.76</v>
      </c>
      <c r="G178" s="46">
        <f t="shared" si="22"/>
        <v>1.62</v>
      </c>
      <c r="H178" s="46">
        <f t="shared" si="23"/>
        <v>0.32</v>
      </c>
      <c r="I178" s="46">
        <f t="shared" si="24"/>
        <v>1.94</v>
      </c>
    </row>
    <row r="179" spans="1:9" s="57" customFormat="1" x14ac:dyDescent="0.25">
      <c r="A179" s="270"/>
      <c r="B179" s="269"/>
      <c r="C179" s="176" t="s">
        <v>478</v>
      </c>
      <c r="D179" s="271"/>
      <c r="E179" s="105">
        <v>4.2</v>
      </c>
      <c r="F179" s="46">
        <v>14.76</v>
      </c>
      <c r="G179" s="46">
        <f t="shared" si="22"/>
        <v>1.03</v>
      </c>
      <c r="H179" s="46">
        <f t="shared" si="23"/>
        <v>0.21</v>
      </c>
      <c r="I179" s="46">
        <f t="shared" si="24"/>
        <v>1.24</v>
      </c>
    </row>
    <row r="180" spans="1:9" s="57" customFormat="1" x14ac:dyDescent="0.25">
      <c r="A180" s="270" t="s">
        <v>51</v>
      </c>
      <c r="B180" s="269" t="s">
        <v>480</v>
      </c>
      <c r="C180" s="176" t="s">
        <v>481</v>
      </c>
      <c r="D180" s="274" t="s">
        <v>483</v>
      </c>
      <c r="E180" s="105">
        <v>5.4</v>
      </c>
      <c r="F180" s="46">
        <v>14.76</v>
      </c>
      <c r="G180" s="46">
        <f t="shared" si="22"/>
        <v>1.33</v>
      </c>
      <c r="H180" s="46">
        <f t="shared" si="23"/>
        <v>0.27</v>
      </c>
      <c r="I180" s="46">
        <f t="shared" si="24"/>
        <v>1.6</v>
      </c>
    </row>
    <row r="181" spans="1:9" s="57" customFormat="1" x14ac:dyDescent="0.25">
      <c r="A181" s="270"/>
      <c r="B181" s="269"/>
      <c r="C181" s="176" t="s">
        <v>192</v>
      </c>
      <c r="D181" s="274"/>
      <c r="E181" s="105">
        <v>13.8</v>
      </c>
      <c r="F181" s="46">
        <v>14.76</v>
      </c>
      <c r="G181" s="46">
        <f t="shared" si="22"/>
        <v>3.39</v>
      </c>
      <c r="H181" s="46">
        <f t="shared" si="23"/>
        <v>0.68</v>
      </c>
      <c r="I181" s="46">
        <f t="shared" si="24"/>
        <v>4.07</v>
      </c>
    </row>
    <row r="182" spans="1:9" s="57" customFormat="1" x14ac:dyDescent="0.25">
      <c r="A182" s="270"/>
      <c r="B182" s="269"/>
      <c r="C182" s="176" t="s">
        <v>482</v>
      </c>
      <c r="D182" s="274"/>
      <c r="E182" s="105">
        <v>24</v>
      </c>
      <c r="F182" s="46">
        <v>14.76</v>
      </c>
      <c r="G182" s="46">
        <f t="shared" si="22"/>
        <v>5.9</v>
      </c>
      <c r="H182" s="46">
        <f t="shared" si="23"/>
        <v>1.18</v>
      </c>
      <c r="I182" s="46">
        <f t="shared" si="24"/>
        <v>7.08</v>
      </c>
    </row>
    <row r="183" spans="1:9" s="57" customFormat="1" ht="30" x14ac:dyDescent="0.25">
      <c r="A183" s="76" t="s">
        <v>52</v>
      </c>
      <c r="B183" s="176" t="s">
        <v>484</v>
      </c>
      <c r="C183" s="176" t="s">
        <v>151</v>
      </c>
      <c r="D183" s="177" t="s">
        <v>100</v>
      </c>
      <c r="E183" s="105">
        <v>216</v>
      </c>
      <c r="F183" s="46">
        <v>14.76</v>
      </c>
      <c r="G183" s="46">
        <f t="shared" si="22"/>
        <v>53.14</v>
      </c>
      <c r="H183" s="46">
        <f t="shared" si="23"/>
        <v>10.63</v>
      </c>
      <c r="I183" s="46">
        <f t="shared" si="24"/>
        <v>63.77</v>
      </c>
    </row>
    <row r="184" spans="1:9" s="57" customFormat="1" x14ac:dyDescent="0.25">
      <c r="A184" s="76" t="s">
        <v>485</v>
      </c>
      <c r="B184" s="273" t="s">
        <v>486</v>
      </c>
      <c r="C184" s="273"/>
      <c r="D184" s="273"/>
      <c r="E184" s="273"/>
      <c r="F184" s="273"/>
      <c r="G184" s="273"/>
      <c r="H184" s="273"/>
      <c r="I184" s="273"/>
    </row>
    <row r="185" spans="1:9" s="57" customFormat="1" x14ac:dyDescent="0.25">
      <c r="A185" s="76" t="s">
        <v>487</v>
      </c>
      <c r="B185" s="273" t="s">
        <v>488</v>
      </c>
      <c r="C185" s="273"/>
      <c r="D185" s="177" t="s">
        <v>489</v>
      </c>
      <c r="E185" s="105">
        <v>50.8</v>
      </c>
      <c r="F185" s="46">
        <v>14.76</v>
      </c>
      <c r="G185" s="46">
        <f t="shared" ref="G185:G200" si="25">ROUND((E185/60)*F185,2)</f>
        <v>12.5</v>
      </c>
      <c r="H185" s="46">
        <f t="shared" ref="H185:H200" si="26">ROUND(G185*20%,2)</f>
        <v>2.5</v>
      </c>
      <c r="I185" s="46">
        <f t="shared" ref="I185:I200" si="27">ROUND(G185+H185,2)</f>
        <v>15</v>
      </c>
    </row>
    <row r="186" spans="1:9" s="57" customFormat="1" x14ac:dyDescent="0.25">
      <c r="A186" s="76" t="s">
        <v>490</v>
      </c>
      <c r="B186" s="273" t="s">
        <v>491</v>
      </c>
      <c r="C186" s="273"/>
      <c r="D186" s="177" t="s">
        <v>489</v>
      </c>
      <c r="E186" s="105">
        <v>26.4</v>
      </c>
      <c r="F186" s="46">
        <v>14.76</v>
      </c>
      <c r="G186" s="46">
        <f t="shared" si="25"/>
        <v>6.49</v>
      </c>
      <c r="H186" s="46">
        <f t="shared" si="26"/>
        <v>1.3</v>
      </c>
      <c r="I186" s="46">
        <f t="shared" si="27"/>
        <v>7.79</v>
      </c>
    </row>
    <row r="187" spans="1:9" s="57" customFormat="1" x14ac:dyDescent="0.25">
      <c r="A187" s="76" t="s">
        <v>492</v>
      </c>
      <c r="B187" s="273" t="s">
        <v>493</v>
      </c>
      <c r="C187" s="273"/>
      <c r="D187" s="177" t="s">
        <v>66</v>
      </c>
      <c r="E187" s="105">
        <v>93</v>
      </c>
      <c r="F187" s="46">
        <v>14.76</v>
      </c>
      <c r="G187" s="46">
        <f t="shared" si="25"/>
        <v>22.88</v>
      </c>
      <c r="H187" s="46">
        <f t="shared" si="26"/>
        <v>4.58</v>
      </c>
      <c r="I187" s="46">
        <f t="shared" si="27"/>
        <v>27.46</v>
      </c>
    </row>
    <row r="188" spans="1:9" s="57" customFormat="1" ht="26.25" x14ac:dyDescent="0.25">
      <c r="A188" s="270" t="s">
        <v>497</v>
      </c>
      <c r="B188" s="321" t="s">
        <v>496</v>
      </c>
      <c r="C188" s="182" t="s">
        <v>494</v>
      </c>
      <c r="D188" s="274" t="s">
        <v>66</v>
      </c>
      <c r="E188" s="105">
        <v>126.6</v>
      </c>
      <c r="F188" s="46">
        <v>14.76</v>
      </c>
      <c r="G188" s="46">
        <f t="shared" si="25"/>
        <v>31.14</v>
      </c>
      <c r="H188" s="46">
        <f t="shared" si="26"/>
        <v>6.23</v>
      </c>
      <c r="I188" s="46">
        <f t="shared" si="27"/>
        <v>37.369999999999997</v>
      </c>
    </row>
    <row r="189" spans="1:9" s="57" customFormat="1" ht="26.25" x14ac:dyDescent="0.25">
      <c r="A189" s="270"/>
      <c r="B189" s="321"/>
      <c r="C189" s="182" t="s">
        <v>495</v>
      </c>
      <c r="D189" s="274"/>
      <c r="E189" s="105">
        <v>178.2</v>
      </c>
      <c r="F189" s="46">
        <v>14.76</v>
      </c>
      <c r="G189" s="46">
        <f t="shared" si="25"/>
        <v>43.84</v>
      </c>
      <c r="H189" s="46">
        <f t="shared" si="26"/>
        <v>8.77</v>
      </c>
      <c r="I189" s="46">
        <f t="shared" si="27"/>
        <v>52.61</v>
      </c>
    </row>
    <row r="190" spans="1:9" s="65" customFormat="1" x14ac:dyDescent="0.25">
      <c r="A190" s="76" t="s">
        <v>498</v>
      </c>
      <c r="B190" s="273" t="s">
        <v>499</v>
      </c>
      <c r="C190" s="273"/>
      <c r="D190" s="177" t="s">
        <v>66</v>
      </c>
      <c r="E190" s="105">
        <v>9.24</v>
      </c>
      <c r="F190" s="46">
        <v>14.76</v>
      </c>
      <c r="G190" s="46">
        <f t="shared" si="25"/>
        <v>2.27</v>
      </c>
      <c r="H190" s="46">
        <f t="shared" si="26"/>
        <v>0.45</v>
      </c>
      <c r="I190" s="46">
        <f t="shared" si="27"/>
        <v>2.72</v>
      </c>
    </row>
    <row r="191" spans="1:9" s="65" customFormat="1" x14ac:dyDescent="0.25">
      <c r="A191" s="76" t="s">
        <v>500</v>
      </c>
      <c r="B191" s="273" t="s">
        <v>501</v>
      </c>
      <c r="C191" s="273"/>
      <c r="D191" s="177" t="s">
        <v>66</v>
      </c>
      <c r="E191" s="105">
        <v>47.4</v>
      </c>
      <c r="F191" s="46">
        <v>14.76</v>
      </c>
      <c r="G191" s="46">
        <f t="shared" si="25"/>
        <v>11.66</v>
      </c>
      <c r="H191" s="46">
        <f t="shared" si="26"/>
        <v>2.33</v>
      </c>
      <c r="I191" s="46">
        <f t="shared" si="27"/>
        <v>13.99</v>
      </c>
    </row>
    <row r="192" spans="1:9" s="65" customFormat="1" x14ac:dyDescent="0.25">
      <c r="A192" s="270" t="s">
        <v>502</v>
      </c>
      <c r="B192" s="273" t="s">
        <v>503</v>
      </c>
      <c r="C192" s="176" t="s">
        <v>108</v>
      </c>
      <c r="D192" s="274" t="s">
        <v>489</v>
      </c>
      <c r="E192" s="105">
        <v>3.36</v>
      </c>
      <c r="F192" s="46">
        <v>14.76</v>
      </c>
      <c r="G192" s="46">
        <f t="shared" si="25"/>
        <v>0.83</v>
      </c>
      <c r="H192" s="46">
        <f t="shared" si="26"/>
        <v>0.17</v>
      </c>
      <c r="I192" s="46">
        <f t="shared" si="27"/>
        <v>1</v>
      </c>
    </row>
    <row r="193" spans="1:9" s="65" customFormat="1" x14ac:dyDescent="0.25">
      <c r="A193" s="270"/>
      <c r="B193" s="273"/>
      <c r="C193" s="176" t="s">
        <v>109</v>
      </c>
      <c r="D193" s="274"/>
      <c r="E193" s="105">
        <v>4.2</v>
      </c>
      <c r="F193" s="46">
        <v>14.76</v>
      </c>
      <c r="G193" s="46">
        <f t="shared" si="25"/>
        <v>1.03</v>
      </c>
      <c r="H193" s="46">
        <f t="shared" si="26"/>
        <v>0.21</v>
      </c>
      <c r="I193" s="46">
        <f t="shared" si="27"/>
        <v>1.24</v>
      </c>
    </row>
    <row r="194" spans="1:9" s="65" customFormat="1" x14ac:dyDescent="0.25">
      <c r="A194" s="76" t="s">
        <v>504</v>
      </c>
      <c r="B194" s="273" t="s">
        <v>505</v>
      </c>
      <c r="C194" s="273"/>
      <c r="D194" s="177" t="s">
        <v>489</v>
      </c>
      <c r="E194" s="105">
        <v>6.72</v>
      </c>
      <c r="F194" s="46">
        <v>14.76</v>
      </c>
      <c r="G194" s="46">
        <f t="shared" si="25"/>
        <v>1.65</v>
      </c>
      <c r="H194" s="46">
        <f t="shared" si="26"/>
        <v>0.33</v>
      </c>
      <c r="I194" s="46">
        <f t="shared" si="27"/>
        <v>1.98</v>
      </c>
    </row>
    <row r="195" spans="1:9" s="65" customFormat="1" x14ac:dyDescent="0.25">
      <c r="A195" s="76" t="s">
        <v>506</v>
      </c>
      <c r="B195" s="255" t="s">
        <v>507</v>
      </c>
      <c r="C195" s="255"/>
      <c r="D195" s="177" t="s">
        <v>141</v>
      </c>
      <c r="E195" s="105">
        <v>4.2</v>
      </c>
      <c r="F195" s="46">
        <v>14.76</v>
      </c>
      <c r="G195" s="46">
        <f t="shared" si="25"/>
        <v>1.03</v>
      </c>
      <c r="H195" s="46">
        <f t="shared" si="26"/>
        <v>0.21</v>
      </c>
      <c r="I195" s="46">
        <f t="shared" si="27"/>
        <v>1.24</v>
      </c>
    </row>
    <row r="196" spans="1:9" s="65" customFormat="1" x14ac:dyDescent="0.25">
      <c r="A196" s="270" t="s">
        <v>509</v>
      </c>
      <c r="B196" s="269" t="s">
        <v>508</v>
      </c>
      <c r="C196" s="176" t="s">
        <v>139</v>
      </c>
      <c r="D196" s="271" t="s">
        <v>66</v>
      </c>
      <c r="E196" s="105">
        <v>3.24</v>
      </c>
      <c r="F196" s="46">
        <v>14.76</v>
      </c>
      <c r="G196" s="46">
        <f t="shared" si="25"/>
        <v>0.8</v>
      </c>
      <c r="H196" s="46">
        <f t="shared" si="26"/>
        <v>0.16</v>
      </c>
      <c r="I196" s="46">
        <f t="shared" si="27"/>
        <v>0.96</v>
      </c>
    </row>
    <row r="197" spans="1:9" s="10" customFormat="1" x14ac:dyDescent="0.25">
      <c r="A197" s="270"/>
      <c r="B197" s="269"/>
      <c r="C197" s="176" t="s">
        <v>140</v>
      </c>
      <c r="D197" s="271"/>
      <c r="E197" s="183">
        <v>5.04</v>
      </c>
      <c r="F197" s="46">
        <v>14.76</v>
      </c>
      <c r="G197" s="46">
        <f t="shared" si="25"/>
        <v>1.24</v>
      </c>
      <c r="H197" s="46">
        <f t="shared" si="26"/>
        <v>0.25</v>
      </c>
      <c r="I197" s="46">
        <f t="shared" si="27"/>
        <v>1.49</v>
      </c>
    </row>
    <row r="198" spans="1:9" x14ac:dyDescent="0.25">
      <c r="A198" s="83" t="s">
        <v>511</v>
      </c>
      <c r="B198" s="254" t="s">
        <v>510</v>
      </c>
      <c r="C198" s="254"/>
      <c r="D198" s="85" t="s">
        <v>489</v>
      </c>
      <c r="E198" s="48">
        <v>37.200000000000003</v>
      </c>
      <c r="F198" s="46">
        <v>14.76</v>
      </c>
      <c r="G198" s="46">
        <f t="shared" si="25"/>
        <v>9.15</v>
      </c>
      <c r="H198" s="46">
        <f t="shared" si="26"/>
        <v>1.83</v>
      </c>
      <c r="I198" s="46">
        <f t="shared" si="27"/>
        <v>10.98</v>
      </c>
    </row>
    <row r="199" spans="1:9" x14ac:dyDescent="0.25">
      <c r="A199" s="83" t="s">
        <v>512</v>
      </c>
      <c r="B199" s="269" t="s">
        <v>513</v>
      </c>
      <c r="C199" s="269"/>
      <c r="D199" s="85" t="s">
        <v>66</v>
      </c>
      <c r="E199" s="84">
        <v>42</v>
      </c>
      <c r="F199" s="46">
        <v>14.76</v>
      </c>
      <c r="G199" s="46">
        <f t="shared" si="25"/>
        <v>10.33</v>
      </c>
      <c r="H199" s="46">
        <f t="shared" si="26"/>
        <v>2.0699999999999998</v>
      </c>
      <c r="I199" s="46">
        <f t="shared" si="27"/>
        <v>12.4</v>
      </c>
    </row>
    <row r="200" spans="1:9" x14ac:dyDescent="0.25">
      <c r="A200" s="83" t="s">
        <v>514</v>
      </c>
      <c r="B200" s="254" t="s">
        <v>515</v>
      </c>
      <c r="C200" s="254"/>
      <c r="D200" s="85" t="s">
        <v>76</v>
      </c>
      <c r="E200" s="48">
        <v>33.6</v>
      </c>
      <c r="F200" s="46">
        <v>14.76</v>
      </c>
      <c r="G200" s="46">
        <f t="shared" si="25"/>
        <v>8.27</v>
      </c>
      <c r="H200" s="46">
        <f t="shared" si="26"/>
        <v>1.65</v>
      </c>
      <c r="I200" s="46">
        <f t="shared" si="27"/>
        <v>9.92</v>
      </c>
    </row>
    <row r="201" spans="1:9" x14ac:dyDescent="0.25">
      <c r="A201" s="130" t="s">
        <v>9</v>
      </c>
      <c r="B201" s="272" t="s">
        <v>516</v>
      </c>
      <c r="C201" s="272"/>
      <c r="D201" s="272"/>
      <c r="E201" s="272"/>
      <c r="F201" s="272"/>
      <c r="G201" s="272"/>
      <c r="H201" s="272"/>
      <c r="I201" s="272"/>
    </row>
    <row r="202" spans="1:9" x14ac:dyDescent="0.25">
      <c r="A202" s="83" t="s">
        <v>53</v>
      </c>
      <c r="B202" s="255" t="s">
        <v>517</v>
      </c>
      <c r="C202" s="255"/>
      <c r="D202" s="255"/>
      <c r="E202" s="255"/>
      <c r="F202" s="255"/>
      <c r="G202" s="255"/>
      <c r="H202" s="255"/>
      <c r="I202" s="255"/>
    </row>
    <row r="203" spans="1:9" x14ac:dyDescent="0.25">
      <c r="A203" s="66" t="s">
        <v>519</v>
      </c>
      <c r="B203" s="254" t="s">
        <v>518</v>
      </c>
      <c r="C203" s="254"/>
      <c r="D203" s="117" t="s">
        <v>66</v>
      </c>
      <c r="E203" s="48">
        <v>27.6</v>
      </c>
      <c r="F203" s="46">
        <v>14.76</v>
      </c>
      <c r="G203" s="46">
        <f t="shared" ref="G203:G205" si="28">ROUND((E203/60)*F203,2)</f>
        <v>6.79</v>
      </c>
      <c r="H203" s="46">
        <f t="shared" ref="H203:H205" si="29">ROUND(G203*20%,2)</f>
        <v>1.36</v>
      </c>
      <c r="I203" s="46">
        <f t="shared" ref="I203:I205" si="30">ROUND(G203+H203,2)</f>
        <v>8.15</v>
      </c>
    </row>
    <row r="204" spans="1:9" x14ac:dyDescent="0.25">
      <c r="A204" s="66" t="s">
        <v>520</v>
      </c>
      <c r="B204" s="254" t="s">
        <v>521</v>
      </c>
      <c r="C204" s="254"/>
      <c r="D204" s="117" t="s">
        <v>115</v>
      </c>
      <c r="E204" s="48">
        <v>8.4</v>
      </c>
      <c r="F204" s="46">
        <v>14.76</v>
      </c>
      <c r="G204" s="46">
        <f t="shared" si="28"/>
        <v>2.0699999999999998</v>
      </c>
      <c r="H204" s="46">
        <f t="shared" si="29"/>
        <v>0.41</v>
      </c>
      <c r="I204" s="46">
        <f t="shared" si="30"/>
        <v>2.48</v>
      </c>
    </row>
    <row r="205" spans="1:9" x14ac:dyDescent="0.25">
      <c r="A205" s="66" t="s">
        <v>522</v>
      </c>
      <c r="B205" s="254" t="s">
        <v>523</v>
      </c>
      <c r="C205" s="254"/>
      <c r="D205" s="117" t="s">
        <v>82</v>
      </c>
      <c r="E205" s="48">
        <v>21.6</v>
      </c>
      <c r="F205" s="46">
        <v>14.76</v>
      </c>
      <c r="G205" s="46">
        <f t="shared" si="28"/>
        <v>5.31</v>
      </c>
      <c r="H205" s="46">
        <f t="shared" si="29"/>
        <v>1.06</v>
      </c>
      <c r="I205" s="46">
        <f t="shared" si="30"/>
        <v>6.37</v>
      </c>
    </row>
    <row r="206" spans="1:9" x14ac:dyDescent="0.25">
      <c r="A206" s="83" t="s">
        <v>54</v>
      </c>
      <c r="B206" s="255" t="s">
        <v>525</v>
      </c>
      <c r="C206" s="255"/>
      <c r="D206" s="255"/>
      <c r="E206" s="255"/>
      <c r="F206" s="255"/>
      <c r="G206" s="255"/>
      <c r="H206" s="255"/>
      <c r="I206" s="255"/>
    </row>
    <row r="207" spans="1:9" x14ac:dyDescent="0.25">
      <c r="A207" s="83" t="s">
        <v>526</v>
      </c>
      <c r="B207" s="254" t="s">
        <v>527</v>
      </c>
      <c r="C207" s="254"/>
      <c r="D207" s="268" t="s">
        <v>524</v>
      </c>
      <c r="E207" s="81">
        <v>35.4</v>
      </c>
      <c r="F207" s="46">
        <v>14.76</v>
      </c>
      <c r="G207" s="46">
        <f t="shared" ref="G207:G208" si="31">ROUND((E207/60)*F207,2)</f>
        <v>8.7100000000000009</v>
      </c>
      <c r="H207" s="46">
        <f t="shared" ref="H207:H208" si="32">ROUND(G207*20%,2)</f>
        <v>1.74</v>
      </c>
      <c r="I207" s="46">
        <f t="shared" ref="I207:I208" si="33">ROUND(G207+H207,2)</f>
        <v>10.45</v>
      </c>
    </row>
    <row r="208" spans="1:9" x14ac:dyDescent="0.25">
      <c r="A208" s="82" t="s">
        <v>528</v>
      </c>
      <c r="B208" s="254" t="s">
        <v>529</v>
      </c>
      <c r="C208" s="254"/>
      <c r="D208" s="268"/>
      <c r="E208" s="81">
        <v>46.8</v>
      </c>
      <c r="F208" s="46">
        <v>14.76</v>
      </c>
      <c r="G208" s="46">
        <f t="shared" si="31"/>
        <v>11.51</v>
      </c>
      <c r="H208" s="46">
        <f t="shared" si="32"/>
        <v>2.2999999999999998</v>
      </c>
      <c r="I208" s="46">
        <f t="shared" si="33"/>
        <v>13.81</v>
      </c>
    </row>
    <row r="209" spans="1:9" x14ac:dyDescent="0.25">
      <c r="A209" s="82" t="s">
        <v>55</v>
      </c>
      <c r="B209" s="255" t="s">
        <v>530</v>
      </c>
      <c r="C209" s="255"/>
      <c r="D209" s="255"/>
      <c r="E209" s="255"/>
      <c r="F209" s="255"/>
      <c r="G209" s="255"/>
      <c r="H209" s="255"/>
      <c r="I209" s="255"/>
    </row>
    <row r="210" spans="1:9" x14ac:dyDescent="0.25">
      <c r="A210" s="82" t="s">
        <v>532</v>
      </c>
      <c r="B210" s="254" t="s">
        <v>531</v>
      </c>
      <c r="C210" s="254"/>
      <c r="D210" s="254" t="s">
        <v>130</v>
      </c>
      <c r="E210" s="81">
        <v>23.4</v>
      </c>
      <c r="F210" s="46">
        <v>14.76</v>
      </c>
      <c r="G210" s="46">
        <f t="shared" ref="G210:G215" si="34">ROUND((E210/60)*F210,2)</f>
        <v>5.76</v>
      </c>
      <c r="H210" s="46">
        <f t="shared" ref="H210:H215" si="35">ROUND(G210*20%,2)</f>
        <v>1.1499999999999999</v>
      </c>
      <c r="I210" s="46">
        <f t="shared" ref="I210:I215" si="36">ROUND(G210+H210,2)</f>
        <v>6.91</v>
      </c>
    </row>
    <row r="211" spans="1:9" x14ac:dyDescent="0.25">
      <c r="A211" s="82" t="s">
        <v>534</v>
      </c>
      <c r="B211" s="254" t="s">
        <v>533</v>
      </c>
      <c r="C211" s="254"/>
      <c r="D211" s="254"/>
      <c r="E211" s="81">
        <v>16.2</v>
      </c>
      <c r="F211" s="46">
        <v>14.76</v>
      </c>
      <c r="G211" s="46">
        <f t="shared" si="34"/>
        <v>3.99</v>
      </c>
      <c r="H211" s="46">
        <f t="shared" si="35"/>
        <v>0.8</v>
      </c>
      <c r="I211" s="46">
        <f t="shared" si="36"/>
        <v>4.79</v>
      </c>
    </row>
    <row r="212" spans="1:9" ht="18" x14ac:dyDescent="0.25">
      <c r="A212" s="258" t="s">
        <v>56</v>
      </c>
      <c r="B212" s="254" t="s">
        <v>535</v>
      </c>
      <c r="C212" s="116" t="s">
        <v>546</v>
      </c>
      <c r="D212" s="254" t="s">
        <v>115</v>
      </c>
      <c r="E212" s="81">
        <v>21.6</v>
      </c>
      <c r="F212" s="46">
        <v>14.76</v>
      </c>
      <c r="G212" s="46">
        <f t="shared" si="34"/>
        <v>5.31</v>
      </c>
      <c r="H212" s="46">
        <f t="shared" si="35"/>
        <v>1.06</v>
      </c>
      <c r="I212" s="46">
        <f t="shared" si="36"/>
        <v>6.37</v>
      </c>
    </row>
    <row r="213" spans="1:9" ht="18" x14ac:dyDescent="0.25">
      <c r="A213" s="258"/>
      <c r="B213" s="254"/>
      <c r="C213" s="116" t="s">
        <v>547</v>
      </c>
      <c r="D213" s="254"/>
      <c r="E213" s="81">
        <v>28.2</v>
      </c>
      <c r="F213" s="46">
        <v>14.76</v>
      </c>
      <c r="G213" s="46">
        <f t="shared" si="34"/>
        <v>6.94</v>
      </c>
      <c r="H213" s="46">
        <f t="shared" si="35"/>
        <v>1.39</v>
      </c>
      <c r="I213" s="46">
        <f t="shared" si="36"/>
        <v>8.33</v>
      </c>
    </row>
    <row r="214" spans="1:9" ht="18" x14ac:dyDescent="0.25">
      <c r="A214" s="258"/>
      <c r="B214" s="254"/>
      <c r="C214" s="116" t="s">
        <v>548</v>
      </c>
      <c r="D214" s="254"/>
      <c r="E214" s="81">
        <v>32.4</v>
      </c>
      <c r="F214" s="46">
        <v>14.76</v>
      </c>
      <c r="G214" s="46">
        <f t="shared" si="34"/>
        <v>7.97</v>
      </c>
      <c r="H214" s="46">
        <f t="shared" si="35"/>
        <v>1.59</v>
      </c>
      <c r="I214" s="46">
        <f t="shared" si="36"/>
        <v>9.56</v>
      </c>
    </row>
    <row r="215" spans="1:9" x14ac:dyDescent="0.25">
      <c r="A215" s="82" t="s">
        <v>541</v>
      </c>
      <c r="B215" s="254" t="s">
        <v>540</v>
      </c>
      <c r="C215" s="254"/>
      <c r="D215" s="16" t="s">
        <v>66</v>
      </c>
      <c r="E215" s="81">
        <v>31.2</v>
      </c>
      <c r="F215" s="46">
        <v>14.76</v>
      </c>
      <c r="G215" s="46">
        <f t="shared" si="34"/>
        <v>7.68</v>
      </c>
      <c r="H215" s="46">
        <f t="shared" si="35"/>
        <v>1.54</v>
      </c>
      <c r="I215" s="46">
        <f t="shared" si="36"/>
        <v>9.2200000000000006</v>
      </c>
    </row>
    <row r="216" spans="1:9" x14ac:dyDescent="0.25">
      <c r="A216" s="82" t="s">
        <v>543</v>
      </c>
      <c r="B216" s="256" t="s">
        <v>542</v>
      </c>
      <c r="C216" s="256"/>
      <c r="D216" s="256"/>
      <c r="E216" s="256"/>
      <c r="F216" s="256"/>
      <c r="G216" s="256"/>
      <c r="H216" s="256"/>
      <c r="I216" s="256"/>
    </row>
    <row r="217" spans="1:9" x14ac:dyDescent="0.25">
      <c r="A217" s="257" t="s">
        <v>545</v>
      </c>
      <c r="B217" s="254" t="s">
        <v>544</v>
      </c>
      <c r="C217" s="114" t="s">
        <v>536</v>
      </c>
      <c r="D217" s="259" t="s">
        <v>537</v>
      </c>
      <c r="E217" s="81">
        <v>36</v>
      </c>
      <c r="F217" s="46">
        <v>14.76</v>
      </c>
      <c r="G217" s="46">
        <f t="shared" ref="G217:G247" si="37">ROUND((E217/60)*F217,2)</f>
        <v>8.86</v>
      </c>
      <c r="H217" s="46">
        <f t="shared" ref="H217:H247" si="38">ROUND(G217*20%,2)</f>
        <v>1.77</v>
      </c>
      <c r="I217" s="46">
        <f t="shared" ref="I217:I247" si="39">ROUND(G217+H217,2)</f>
        <v>10.63</v>
      </c>
    </row>
    <row r="218" spans="1:9" ht="30" x14ac:dyDescent="0.25">
      <c r="A218" s="257"/>
      <c r="B218" s="254"/>
      <c r="C218" s="114" t="s">
        <v>538</v>
      </c>
      <c r="D218" s="259"/>
      <c r="E218" s="81">
        <v>54</v>
      </c>
      <c r="F218" s="46">
        <v>14.76</v>
      </c>
      <c r="G218" s="46">
        <f t="shared" si="37"/>
        <v>13.28</v>
      </c>
      <c r="H218" s="46">
        <f t="shared" si="38"/>
        <v>2.66</v>
      </c>
      <c r="I218" s="46">
        <f t="shared" si="39"/>
        <v>15.94</v>
      </c>
    </row>
    <row r="219" spans="1:9" x14ac:dyDescent="0.25">
      <c r="A219" s="257" t="s">
        <v>550</v>
      </c>
      <c r="B219" s="254" t="s">
        <v>549</v>
      </c>
      <c r="C219" s="114" t="s">
        <v>536</v>
      </c>
      <c r="D219" s="259" t="s">
        <v>537</v>
      </c>
      <c r="E219" s="81">
        <v>48</v>
      </c>
      <c r="F219" s="46">
        <v>14.76</v>
      </c>
      <c r="G219" s="46">
        <f t="shared" si="37"/>
        <v>11.81</v>
      </c>
      <c r="H219" s="46">
        <f t="shared" si="38"/>
        <v>2.36</v>
      </c>
      <c r="I219" s="46">
        <f t="shared" si="39"/>
        <v>14.17</v>
      </c>
    </row>
    <row r="220" spans="1:9" ht="30" x14ac:dyDescent="0.25">
      <c r="A220" s="257"/>
      <c r="B220" s="254"/>
      <c r="C220" s="114" t="s">
        <v>538</v>
      </c>
      <c r="D220" s="259"/>
      <c r="E220" s="81">
        <v>66</v>
      </c>
      <c r="F220" s="46">
        <v>14.76</v>
      </c>
      <c r="G220" s="46">
        <f t="shared" si="37"/>
        <v>16.239999999999998</v>
      </c>
      <c r="H220" s="46">
        <f t="shared" si="38"/>
        <v>3.25</v>
      </c>
      <c r="I220" s="46">
        <f t="shared" si="39"/>
        <v>19.489999999999998</v>
      </c>
    </row>
    <row r="221" spans="1:9" x14ac:dyDescent="0.25">
      <c r="A221" s="82" t="s">
        <v>552</v>
      </c>
      <c r="B221" s="254" t="s">
        <v>551</v>
      </c>
      <c r="C221" s="254"/>
      <c r="D221" s="16" t="s">
        <v>66</v>
      </c>
      <c r="E221" s="81">
        <v>24</v>
      </c>
      <c r="F221" s="46">
        <v>14.76</v>
      </c>
      <c r="G221" s="46">
        <f t="shared" si="37"/>
        <v>5.9</v>
      </c>
      <c r="H221" s="46">
        <f t="shared" si="38"/>
        <v>1.18</v>
      </c>
      <c r="I221" s="46">
        <f t="shared" si="39"/>
        <v>7.08</v>
      </c>
    </row>
    <row r="222" spans="1:9" x14ac:dyDescent="0.25">
      <c r="A222" s="82" t="s">
        <v>554</v>
      </c>
      <c r="B222" s="254" t="s">
        <v>553</v>
      </c>
      <c r="C222" s="254"/>
      <c r="D222" s="16" t="s">
        <v>66</v>
      </c>
      <c r="E222" s="81">
        <v>14.4</v>
      </c>
      <c r="F222" s="46">
        <v>14.76</v>
      </c>
      <c r="G222" s="46">
        <f t="shared" si="37"/>
        <v>3.54</v>
      </c>
      <c r="H222" s="46">
        <f t="shared" si="38"/>
        <v>0.71</v>
      </c>
      <c r="I222" s="46">
        <f t="shared" si="39"/>
        <v>4.25</v>
      </c>
    </row>
    <row r="223" spans="1:9" x14ac:dyDescent="0.25">
      <c r="A223" s="82" t="s">
        <v>556</v>
      </c>
      <c r="B223" s="254" t="s">
        <v>555</v>
      </c>
      <c r="C223" s="254"/>
      <c r="D223" s="16" t="s">
        <v>66</v>
      </c>
      <c r="E223" s="81">
        <v>12</v>
      </c>
      <c r="F223" s="46">
        <v>14.76</v>
      </c>
      <c r="G223" s="46">
        <f t="shared" si="37"/>
        <v>2.95</v>
      </c>
      <c r="H223" s="46">
        <f t="shared" si="38"/>
        <v>0.59</v>
      </c>
      <c r="I223" s="46">
        <f t="shared" si="39"/>
        <v>3.54</v>
      </c>
    </row>
    <row r="224" spans="1:9" x14ac:dyDescent="0.25">
      <c r="A224" s="82" t="s">
        <v>558</v>
      </c>
      <c r="B224" s="254" t="s">
        <v>557</v>
      </c>
      <c r="C224" s="254"/>
      <c r="D224" s="16" t="s">
        <v>66</v>
      </c>
      <c r="E224" s="81">
        <v>12</v>
      </c>
      <c r="F224" s="46">
        <v>14.76</v>
      </c>
      <c r="G224" s="46">
        <f t="shared" si="37"/>
        <v>2.95</v>
      </c>
      <c r="H224" s="46">
        <f t="shared" si="38"/>
        <v>0.59</v>
      </c>
      <c r="I224" s="46">
        <f t="shared" si="39"/>
        <v>3.54</v>
      </c>
    </row>
    <row r="225" spans="1:9" s="113" customFormat="1" x14ac:dyDescent="0.25">
      <c r="A225" s="245" t="s">
        <v>577</v>
      </c>
      <c r="B225" s="323" t="s">
        <v>578</v>
      </c>
      <c r="C225" s="124" t="s">
        <v>579</v>
      </c>
      <c r="D225" s="318" t="s">
        <v>82</v>
      </c>
      <c r="E225" s="131">
        <v>186</v>
      </c>
      <c r="F225" s="46">
        <v>14.76</v>
      </c>
      <c r="G225" s="46">
        <f t="shared" si="37"/>
        <v>45.76</v>
      </c>
      <c r="H225" s="46">
        <f t="shared" si="38"/>
        <v>9.15</v>
      </c>
      <c r="I225" s="46">
        <f t="shared" si="39"/>
        <v>54.91</v>
      </c>
    </row>
    <row r="226" spans="1:9" s="113" customFormat="1" x14ac:dyDescent="0.25">
      <c r="A226" s="264"/>
      <c r="B226" s="324"/>
      <c r="C226" s="124" t="s">
        <v>580</v>
      </c>
      <c r="D226" s="319"/>
      <c r="E226" s="131">
        <v>108</v>
      </c>
      <c r="F226" s="46">
        <v>14.76</v>
      </c>
      <c r="G226" s="46">
        <f t="shared" si="37"/>
        <v>26.57</v>
      </c>
      <c r="H226" s="46">
        <f t="shared" si="38"/>
        <v>5.31</v>
      </c>
      <c r="I226" s="46">
        <f t="shared" si="39"/>
        <v>31.88</v>
      </c>
    </row>
    <row r="227" spans="1:9" s="113" customFormat="1" x14ac:dyDescent="0.25">
      <c r="A227" s="246"/>
      <c r="B227" s="325"/>
      <c r="C227" s="124" t="s">
        <v>581</v>
      </c>
      <c r="D227" s="320"/>
      <c r="E227" s="131">
        <v>90</v>
      </c>
      <c r="F227" s="46">
        <v>14.76</v>
      </c>
      <c r="G227" s="46">
        <f t="shared" si="37"/>
        <v>22.14</v>
      </c>
      <c r="H227" s="46">
        <f t="shared" si="38"/>
        <v>4.43</v>
      </c>
      <c r="I227" s="46">
        <f t="shared" si="39"/>
        <v>26.57</v>
      </c>
    </row>
    <row r="228" spans="1:9" s="113" customFormat="1" x14ac:dyDescent="0.25">
      <c r="A228" s="245" t="s">
        <v>582</v>
      </c>
      <c r="B228" s="323" t="s">
        <v>583</v>
      </c>
      <c r="C228" s="124" t="s">
        <v>584</v>
      </c>
      <c r="D228" s="277" t="s">
        <v>82</v>
      </c>
      <c r="E228" s="131">
        <v>10.8</v>
      </c>
      <c r="F228" s="46">
        <v>14.76</v>
      </c>
      <c r="G228" s="46">
        <f t="shared" si="37"/>
        <v>2.66</v>
      </c>
      <c r="H228" s="46">
        <f t="shared" si="38"/>
        <v>0.53</v>
      </c>
      <c r="I228" s="46">
        <f t="shared" si="39"/>
        <v>3.19</v>
      </c>
    </row>
    <row r="229" spans="1:9" s="113" customFormat="1" x14ac:dyDescent="0.25">
      <c r="A229" s="246"/>
      <c r="B229" s="325"/>
      <c r="C229" s="124" t="s">
        <v>585</v>
      </c>
      <c r="D229" s="279"/>
      <c r="E229" s="131">
        <v>19.2</v>
      </c>
      <c r="F229" s="46">
        <v>14.76</v>
      </c>
      <c r="G229" s="46">
        <f t="shared" si="37"/>
        <v>4.72</v>
      </c>
      <c r="H229" s="46">
        <f t="shared" si="38"/>
        <v>0.94</v>
      </c>
      <c r="I229" s="46">
        <f t="shared" si="39"/>
        <v>5.66</v>
      </c>
    </row>
    <row r="230" spans="1:9" s="113" customFormat="1" x14ac:dyDescent="0.25">
      <c r="A230" s="245">
        <v>3.13</v>
      </c>
      <c r="B230" s="287" t="s">
        <v>586</v>
      </c>
      <c r="C230" s="124" t="s">
        <v>587</v>
      </c>
      <c r="D230" s="277" t="s">
        <v>141</v>
      </c>
      <c r="E230" s="131">
        <v>117.6</v>
      </c>
      <c r="F230" s="46">
        <v>14.76</v>
      </c>
      <c r="G230" s="46">
        <f t="shared" si="37"/>
        <v>28.93</v>
      </c>
      <c r="H230" s="46">
        <f t="shared" si="38"/>
        <v>5.79</v>
      </c>
      <c r="I230" s="46">
        <f t="shared" si="39"/>
        <v>34.72</v>
      </c>
    </row>
    <row r="231" spans="1:9" s="113" customFormat="1" x14ac:dyDescent="0.25">
      <c r="A231" s="246"/>
      <c r="B231" s="288"/>
      <c r="C231" s="124" t="s">
        <v>588</v>
      </c>
      <c r="D231" s="279"/>
      <c r="E231" s="131">
        <v>34.799999999999997</v>
      </c>
      <c r="F231" s="46">
        <v>14.76</v>
      </c>
      <c r="G231" s="46">
        <f t="shared" si="37"/>
        <v>8.56</v>
      </c>
      <c r="H231" s="46">
        <f t="shared" si="38"/>
        <v>1.71</v>
      </c>
      <c r="I231" s="46">
        <f t="shared" si="39"/>
        <v>10.27</v>
      </c>
    </row>
    <row r="232" spans="1:9" s="113" customFormat="1" x14ac:dyDescent="0.25">
      <c r="A232" s="265">
        <v>3.14</v>
      </c>
      <c r="B232" s="323" t="s">
        <v>589</v>
      </c>
      <c r="C232" s="124" t="s">
        <v>590</v>
      </c>
      <c r="D232" s="318" t="s">
        <v>82</v>
      </c>
      <c r="E232" s="131">
        <v>30</v>
      </c>
      <c r="F232" s="46">
        <v>14.76</v>
      </c>
      <c r="G232" s="46">
        <f t="shared" si="37"/>
        <v>7.38</v>
      </c>
      <c r="H232" s="46">
        <f t="shared" si="38"/>
        <v>1.48</v>
      </c>
      <c r="I232" s="46">
        <f t="shared" si="39"/>
        <v>8.86</v>
      </c>
    </row>
    <row r="233" spans="1:9" s="113" customFormat="1" x14ac:dyDescent="0.25">
      <c r="A233" s="266"/>
      <c r="B233" s="324"/>
      <c r="C233" s="124" t="s">
        <v>591</v>
      </c>
      <c r="D233" s="319"/>
      <c r="E233" s="131">
        <v>14.4</v>
      </c>
      <c r="F233" s="46">
        <v>14.76</v>
      </c>
      <c r="G233" s="46">
        <f t="shared" si="37"/>
        <v>3.54</v>
      </c>
      <c r="H233" s="46">
        <f t="shared" si="38"/>
        <v>0.71</v>
      </c>
      <c r="I233" s="46">
        <f t="shared" si="39"/>
        <v>4.25</v>
      </c>
    </row>
    <row r="234" spans="1:9" s="113" customFormat="1" x14ac:dyDescent="0.25">
      <c r="A234" s="266"/>
      <c r="B234" s="324"/>
      <c r="C234" s="124" t="s">
        <v>592</v>
      </c>
      <c r="D234" s="319"/>
      <c r="E234" s="131">
        <v>36.6</v>
      </c>
      <c r="F234" s="46">
        <v>14.76</v>
      </c>
      <c r="G234" s="46">
        <f t="shared" si="37"/>
        <v>9</v>
      </c>
      <c r="H234" s="46">
        <f t="shared" si="38"/>
        <v>1.8</v>
      </c>
      <c r="I234" s="46">
        <f t="shared" si="39"/>
        <v>10.8</v>
      </c>
    </row>
    <row r="235" spans="1:9" s="113" customFormat="1" x14ac:dyDescent="0.25">
      <c r="A235" s="267"/>
      <c r="B235" s="325"/>
      <c r="C235" s="124" t="s">
        <v>593</v>
      </c>
      <c r="D235" s="320"/>
      <c r="E235" s="131">
        <v>51.6</v>
      </c>
      <c r="F235" s="46">
        <v>14.76</v>
      </c>
      <c r="G235" s="46">
        <f t="shared" si="37"/>
        <v>12.69</v>
      </c>
      <c r="H235" s="46">
        <f t="shared" si="38"/>
        <v>2.54</v>
      </c>
      <c r="I235" s="46">
        <f t="shared" si="39"/>
        <v>15.23</v>
      </c>
    </row>
    <row r="236" spans="1:9" s="113" customFormat="1" x14ac:dyDescent="0.25">
      <c r="A236" s="265" t="s">
        <v>594</v>
      </c>
      <c r="B236" s="323" t="s">
        <v>597</v>
      </c>
      <c r="C236" s="124" t="s">
        <v>595</v>
      </c>
      <c r="D236" s="318" t="s">
        <v>82</v>
      </c>
      <c r="E236" s="131">
        <v>2.2999999999999998</v>
      </c>
      <c r="F236" s="46">
        <v>14.76</v>
      </c>
      <c r="G236" s="46">
        <f t="shared" si="37"/>
        <v>0.56999999999999995</v>
      </c>
      <c r="H236" s="46">
        <f t="shared" si="38"/>
        <v>0.11</v>
      </c>
      <c r="I236" s="46">
        <f t="shared" si="39"/>
        <v>0.68</v>
      </c>
    </row>
    <row r="237" spans="1:9" s="113" customFormat="1" x14ac:dyDescent="0.25">
      <c r="A237" s="266"/>
      <c r="B237" s="324"/>
      <c r="C237" s="124" t="s">
        <v>596</v>
      </c>
      <c r="D237" s="319"/>
      <c r="E237" s="131">
        <v>2.8</v>
      </c>
      <c r="F237" s="46">
        <v>14.76</v>
      </c>
      <c r="G237" s="46">
        <f t="shared" si="37"/>
        <v>0.69</v>
      </c>
      <c r="H237" s="46">
        <f t="shared" si="38"/>
        <v>0.14000000000000001</v>
      </c>
      <c r="I237" s="46">
        <f t="shared" si="39"/>
        <v>0.83</v>
      </c>
    </row>
    <row r="238" spans="1:9" s="113" customFormat="1" x14ac:dyDescent="0.25">
      <c r="A238" s="266"/>
      <c r="B238" s="324"/>
      <c r="C238" s="124" t="s">
        <v>598</v>
      </c>
      <c r="D238" s="319"/>
      <c r="E238" s="131">
        <v>2.6</v>
      </c>
      <c r="F238" s="46">
        <v>14.76</v>
      </c>
      <c r="G238" s="46">
        <f t="shared" si="37"/>
        <v>0.64</v>
      </c>
      <c r="H238" s="46">
        <f t="shared" si="38"/>
        <v>0.13</v>
      </c>
      <c r="I238" s="46">
        <f t="shared" si="39"/>
        <v>0.77</v>
      </c>
    </row>
    <row r="239" spans="1:9" s="113" customFormat="1" x14ac:dyDescent="0.25">
      <c r="A239" s="267"/>
      <c r="B239" s="325"/>
      <c r="C239" s="124" t="s">
        <v>599</v>
      </c>
      <c r="D239" s="320"/>
      <c r="E239" s="131">
        <v>3.2</v>
      </c>
      <c r="F239" s="46">
        <v>14.76</v>
      </c>
      <c r="G239" s="46">
        <f t="shared" si="37"/>
        <v>0.79</v>
      </c>
      <c r="H239" s="46">
        <f t="shared" si="38"/>
        <v>0.16</v>
      </c>
      <c r="I239" s="46">
        <f t="shared" si="39"/>
        <v>0.95</v>
      </c>
    </row>
    <row r="240" spans="1:9" s="113" customFormat="1" x14ac:dyDescent="0.25">
      <c r="A240" s="123" t="s">
        <v>600</v>
      </c>
      <c r="B240" s="118" t="s">
        <v>601</v>
      </c>
      <c r="C240" s="119"/>
      <c r="D240" s="16" t="s">
        <v>602</v>
      </c>
      <c r="E240" s="131">
        <v>48</v>
      </c>
      <c r="F240" s="46">
        <v>14.76</v>
      </c>
      <c r="G240" s="46">
        <f t="shared" si="37"/>
        <v>11.81</v>
      </c>
      <c r="H240" s="46">
        <f t="shared" si="38"/>
        <v>2.36</v>
      </c>
      <c r="I240" s="46">
        <f t="shared" si="39"/>
        <v>14.17</v>
      </c>
    </row>
    <row r="241" spans="1:10" s="113" customFormat="1" x14ac:dyDescent="0.25">
      <c r="A241" s="123">
        <v>3.17</v>
      </c>
      <c r="B241" s="326" t="s">
        <v>603</v>
      </c>
      <c r="C241" s="327"/>
      <c r="D241" s="16" t="s">
        <v>82</v>
      </c>
      <c r="E241" s="131">
        <v>5.4</v>
      </c>
      <c r="F241" s="46">
        <v>14.76</v>
      </c>
      <c r="G241" s="46">
        <f t="shared" si="37"/>
        <v>1.33</v>
      </c>
      <c r="H241" s="46">
        <f t="shared" si="38"/>
        <v>0.27</v>
      </c>
      <c r="I241" s="46">
        <f t="shared" si="39"/>
        <v>1.6</v>
      </c>
    </row>
    <row r="242" spans="1:10" s="113" customFormat="1" x14ac:dyDescent="0.25">
      <c r="A242" s="123" t="s">
        <v>604</v>
      </c>
      <c r="B242" s="118" t="s">
        <v>94</v>
      </c>
      <c r="C242" s="119"/>
      <c r="D242" s="16" t="s">
        <v>82</v>
      </c>
      <c r="E242" s="131">
        <v>17.399999999999999</v>
      </c>
      <c r="F242" s="46">
        <v>14.76</v>
      </c>
      <c r="G242" s="46">
        <f t="shared" si="37"/>
        <v>4.28</v>
      </c>
      <c r="H242" s="46">
        <f t="shared" si="38"/>
        <v>0.86</v>
      </c>
      <c r="I242" s="46">
        <f t="shared" si="39"/>
        <v>5.14</v>
      </c>
    </row>
    <row r="243" spans="1:10" s="113" customFormat="1" x14ac:dyDescent="0.25">
      <c r="A243" s="123">
        <v>3.19</v>
      </c>
      <c r="B243" s="118" t="s">
        <v>113</v>
      </c>
      <c r="C243" s="120" t="s">
        <v>605</v>
      </c>
      <c r="D243" s="16" t="s">
        <v>606</v>
      </c>
      <c r="E243" s="131">
        <v>90</v>
      </c>
      <c r="F243" s="46">
        <v>14.76</v>
      </c>
      <c r="G243" s="46">
        <f t="shared" si="37"/>
        <v>22.14</v>
      </c>
      <c r="H243" s="46">
        <f t="shared" si="38"/>
        <v>4.43</v>
      </c>
      <c r="I243" s="46">
        <f t="shared" si="39"/>
        <v>26.57</v>
      </c>
    </row>
    <row r="244" spans="1:10" s="113" customFormat="1" ht="30.75" customHeight="1" x14ac:dyDescent="0.25">
      <c r="A244" s="123" t="s">
        <v>607</v>
      </c>
      <c r="B244" s="118" t="s">
        <v>114</v>
      </c>
      <c r="C244" s="119"/>
      <c r="D244" s="16" t="s">
        <v>82</v>
      </c>
      <c r="E244" s="131">
        <v>4.8</v>
      </c>
      <c r="F244" s="46">
        <v>14.76</v>
      </c>
      <c r="G244" s="46">
        <f t="shared" si="37"/>
        <v>1.18</v>
      </c>
      <c r="H244" s="46">
        <f t="shared" si="38"/>
        <v>0.24</v>
      </c>
      <c r="I244" s="46">
        <f t="shared" si="39"/>
        <v>1.42</v>
      </c>
    </row>
    <row r="245" spans="1:10" s="113" customFormat="1" x14ac:dyDescent="0.25">
      <c r="A245" s="262">
        <v>3.21</v>
      </c>
      <c r="B245" s="260" t="s">
        <v>608</v>
      </c>
      <c r="C245" s="119" t="s">
        <v>138</v>
      </c>
      <c r="D245" s="16" t="s">
        <v>82</v>
      </c>
      <c r="E245" s="131">
        <v>15</v>
      </c>
      <c r="F245" s="46">
        <v>14.76</v>
      </c>
      <c r="G245" s="46">
        <f t="shared" si="37"/>
        <v>3.69</v>
      </c>
      <c r="H245" s="46">
        <f t="shared" si="38"/>
        <v>0.74</v>
      </c>
      <c r="I245" s="46">
        <f t="shared" si="39"/>
        <v>4.43</v>
      </c>
    </row>
    <row r="246" spans="1:10" s="113" customFormat="1" x14ac:dyDescent="0.25">
      <c r="A246" s="263"/>
      <c r="B246" s="261"/>
      <c r="C246" s="119" t="s">
        <v>74</v>
      </c>
      <c r="D246" s="16" t="s">
        <v>82</v>
      </c>
      <c r="E246" s="131">
        <v>21</v>
      </c>
      <c r="F246" s="46">
        <v>14.76</v>
      </c>
      <c r="G246" s="46">
        <f t="shared" si="37"/>
        <v>5.17</v>
      </c>
      <c r="H246" s="46">
        <f t="shared" si="38"/>
        <v>1.03</v>
      </c>
      <c r="I246" s="46">
        <f t="shared" si="39"/>
        <v>6.2</v>
      </c>
    </row>
    <row r="247" spans="1:10" ht="23.25" customHeight="1" x14ac:dyDescent="0.25">
      <c r="A247" s="82">
        <v>4</v>
      </c>
      <c r="B247" s="255" t="s">
        <v>573</v>
      </c>
      <c r="C247" s="255"/>
      <c r="D247" s="107" t="s">
        <v>539</v>
      </c>
      <c r="E247" s="53">
        <v>112.8</v>
      </c>
      <c r="F247" s="46">
        <v>14.76</v>
      </c>
      <c r="G247" s="46">
        <f t="shared" si="37"/>
        <v>27.75</v>
      </c>
      <c r="H247" s="46">
        <f t="shared" si="38"/>
        <v>5.55</v>
      </c>
      <c r="I247" s="46">
        <f t="shared" si="39"/>
        <v>33.299999999999997</v>
      </c>
    </row>
    <row r="248" spans="1:10" s="113" customFormat="1" ht="15.75" hidden="1" customHeight="1" x14ac:dyDescent="0.25">
      <c r="A248" s="130">
        <v>5</v>
      </c>
      <c r="B248" s="328" t="s">
        <v>574</v>
      </c>
      <c r="C248" s="328"/>
      <c r="D248" s="328"/>
      <c r="E248" s="328"/>
      <c r="F248" s="328"/>
      <c r="G248" s="328"/>
      <c r="H248" s="328"/>
      <c r="I248" s="328"/>
    </row>
    <row r="249" spans="1:10" ht="18" hidden="1" customHeight="1" x14ac:dyDescent="0.25">
      <c r="A249" s="121">
        <v>5.0999999999999996</v>
      </c>
      <c r="B249" s="236" t="s">
        <v>26</v>
      </c>
      <c r="C249" s="237"/>
      <c r="D249" s="82" t="s">
        <v>560</v>
      </c>
      <c r="E249" s="84">
        <v>12</v>
      </c>
      <c r="F249" s="46">
        <v>4.8099999999999996</v>
      </c>
      <c r="G249" s="54">
        <f t="shared" ref="G249:G268" si="40">(E249/60)*F249</f>
        <v>0.96199999999999997</v>
      </c>
      <c r="H249" s="54">
        <f t="shared" ref="H249:H268" si="41">G249*20%</f>
        <v>0.19240000000000002</v>
      </c>
      <c r="I249" s="46">
        <f t="shared" ref="I249:I269" si="42">G249+H249</f>
        <v>1.1543999999999999</v>
      </c>
      <c r="J249" s="92"/>
    </row>
    <row r="250" spans="1:10" ht="19.5" hidden="1" customHeight="1" x14ac:dyDescent="0.25">
      <c r="A250" s="274">
        <v>5.2</v>
      </c>
      <c r="B250" s="133" t="s">
        <v>561</v>
      </c>
      <c r="C250" s="133"/>
      <c r="D250" s="244" t="s">
        <v>560</v>
      </c>
      <c r="E250" s="48">
        <v>39.6</v>
      </c>
      <c r="F250" s="46">
        <v>4.8099999999999996</v>
      </c>
      <c r="G250" s="54">
        <f t="shared" si="40"/>
        <v>3.1745999999999999</v>
      </c>
      <c r="H250" s="54">
        <f t="shared" si="41"/>
        <v>0.63492000000000004</v>
      </c>
      <c r="I250" s="46">
        <f t="shared" si="42"/>
        <v>3.80952</v>
      </c>
      <c r="J250" s="106"/>
    </row>
    <row r="251" spans="1:10" ht="13.5" hidden="1" customHeight="1" x14ac:dyDescent="0.25">
      <c r="A251" s="274"/>
      <c r="B251" s="133" t="s">
        <v>562</v>
      </c>
      <c r="C251" s="133"/>
      <c r="D251" s="244"/>
      <c r="E251" s="48">
        <v>50.4</v>
      </c>
      <c r="F251" s="46">
        <v>4.8099999999999996</v>
      </c>
      <c r="G251" s="54">
        <f t="shared" si="40"/>
        <v>4.0403999999999991</v>
      </c>
      <c r="H251" s="54">
        <f t="shared" si="41"/>
        <v>0.80807999999999991</v>
      </c>
      <c r="I251" s="46">
        <f t="shared" si="42"/>
        <v>4.8484799999999986</v>
      </c>
      <c r="J251" s="106"/>
    </row>
    <row r="252" spans="1:10" s="28" customFormat="1" ht="16.5" hidden="1" customHeight="1" x14ac:dyDescent="0.25">
      <c r="A252" s="271">
        <v>5.3</v>
      </c>
      <c r="B252" s="331" t="s">
        <v>563</v>
      </c>
      <c r="C252" s="133" t="s">
        <v>564</v>
      </c>
      <c r="D252" s="244" t="s">
        <v>66</v>
      </c>
      <c r="E252" s="48">
        <v>15</v>
      </c>
      <c r="F252" s="46">
        <v>4.8099999999999996</v>
      </c>
      <c r="G252" s="54">
        <f t="shared" si="40"/>
        <v>1.2024999999999999</v>
      </c>
      <c r="H252" s="54">
        <f t="shared" si="41"/>
        <v>0.24049999999999999</v>
      </c>
      <c r="I252" s="46">
        <f t="shared" si="42"/>
        <v>1.4429999999999998</v>
      </c>
      <c r="J252" s="106"/>
    </row>
    <row r="253" spans="1:10" ht="20.25" hidden="1" customHeight="1" x14ac:dyDescent="0.25">
      <c r="A253" s="271"/>
      <c r="B253" s="331"/>
      <c r="C253" s="133" t="s">
        <v>565</v>
      </c>
      <c r="D253" s="244"/>
      <c r="E253" s="48">
        <v>12.6</v>
      </c>
      <c r="F253" s="46">
        <v>4.8099999999999996</v>
      </c>
      <c r="G253" s="54">
        <f t="shared" si="40"/>
        <v>1.0100999999999998</v>
      </c>
      <c r="H253" s="54">
        <f t="shared" si="41"/>
        <v>0.20201999999999998</v>
      </c>
      <c r="I253" s="46">
        <f t="shared" si="42"/>
        <v>1.2121199999999996</v>
      </c>
      <c r="J253" s="106"/>
    </row>
    <row r="254" spans="1:10" ht="22.5" hidden="1" customHeight="1" x14ac:dyDescent="0.25">
      <c r="A254" s="271"/>
      <c r="B254" s="331"/>
      <c r="C254" s="133" t="s">
        <v>566</v>
      </c>
      <c r="D254" s="244"/>
      <c r="E254" s="48">
        <v>4.8</v>
      </c>
      <c r="F254" s="46">
        <v>4.8099999999999996</v>
      </c>
      <c r="G254" s="54">
        <f t="shared" si="40"/>
        <v>0.38479999999999998</v>
      </c>
      <c r="H254" s="54">
        <f t="shared" si="41"/>
        <v>7.6960000000000001E-2</v>
      </c>
      <c r="I254" s="46">
        <f t="shared" si="42"/>
        <v>0.46175999999999995</v>
      </c>
      <c r="J254" s="106"/>
    </row>
    <row r="255" spans="1:10" ht="36" hidden="1" customHeight="1" x14ac:dyDescent="0.25">
      <c r="A255" s="126">
        <v>5.4</v>
      </c>
      <c r="B255" s="47" t="s">
        <v>84</v>
      </c>
      <c r="C255" s="47"/>
      <c r="D255" s="82" t="s">
        <v>66</v>
      </c>
      <c r="E255" s="48">
        <v>5.4</v>
      </c>
      <c r="F255" s="46">
        <v>4.8099999999999996</v>
      </c>
      <c r="G255" s="54">
        <f t="shared" si="40"/>
        <v>0.43290000000000001</v>
      </c>
      <c r="H255" s="54">
        <f t="shared" si="41"/>
        <v>8.6580000000000004E-2</v>
      </c>
      <c r="I255" s="46">
        <f t="shared" si="42"/>
        <v>0.51948000000000005</v>
      </c>
      <c r="J255" s="106"/>
    </row>
    <row r="256" spans="1:10" ht="25.5" hidden="1" customHeight="1" x14ac:dyDescent="0.25">
      <c r="A256" s="271">
        <v>5.5</v>
      </c>
      <c r="B256" s="243" t="s">
        <v>567</v>
      </c>
      <c r="C256" s="133" t="s">
        <v>568</v>
      </c>
      <c r="D256" s="244" t="s">
        <v>85</v>
      </c>
      <c r="E256" s="48">
        <v>14.4</v>
      </c>
      <c r="F256" s="46">
        <v>4.8099999999999996</v>
      </c>
      <c r="G256" s="54">
        <f t="shared" si="40"/>
        <v>1.1544000000000001</v>
      </c>
      <c r="H256" s="54">
        <f t="shared" si="41"/>
        <v>0.23088000000000003</v>
      </c>
      <c r="I256" s="46">
        <f t="shared" si="42"/>
        <v>1.3852800000000001</v>
      </c>
      <c r="J256" s="106"/>
    </row>
    <row r="257" spans="1:10" ht="25.5" hidden="1" customHeight="1" x14ac:dyDescent="0.25">
      <c r="A257" s="271"/>
      <c r="B257" s="243"/>
      <c r="C257" s="133" t="s">
        <v>569</v>
      </c>
      <c r="D257" s="244"/>
      <c r="E257" s="48">
        <v>12</v>
      </c>
      <c r="F257" s="46">
        <v>4.8099999999999996</v>
      </c>
      <c r="G257" s="54">
        <f t="shared" si="40"/>
        <v>0.96199999999999997</v>
      </c>
      <c r="H257" s="54">
        <f t="shared" si="41"/>
        <v>0.19240000000000002</v>
      </c>
      <c r="I257" s="46">
        <f t="shared" si="42"/>
        <v>1.1543999999999999</v>
      </c>
      <c r="J257" s="106"/>
    </row>
    <row r="258" spans="1:10" ht="21" hidden="1" customHeight="1" x14ac:dyDescent="0.25">
      <c r="A258" s="126">
        <v>5.6</v>
      </c>
      <c r="B258" s="236" t="s">
        <v>86</v>
      </c>
      <c r="C258" s="237"/>
      <c r="D258" s="117" t="s">
        <v>570</v>
      </c>
      <c r="E258" s="48">
        <v>4.8</v>
      </c>
      <c r="F258" s="46">
        <v>4.8099999999999996</v>
      </c>
      <c r="G258" s="54">
        <f t="shared" si="40"/>
        <v>0.38479999999999998</v>
      </c>
      <c r="H258" s="54">
        <f t="shared" si="41"/>
        <v>7.6960000000000001E-2</v>
      </c>
      <c r="I258" s="46">
        <f t="shared" si="42"/>
        <v>0.46175999999999995</v>
      </c>
      <c r="J258" s="106"/>
    </row>
    <row r="259" spans="1:10" ht="22.5" hidden="1" customHeight="1" x14ac:dyDescent="0.25">
      <c r="A259" s="126">
        <v>5.7</v>
      </c>
      <c r="B259" s="236" t="s">
        <v>87</v>
      </c>
      <c r="C259" s="237"/>
      <c r="D259" s="82" t="s">
        <v>570</v>
      </c>
      <c r="E259" s="48">
        <v>3</v>
      </c>
      <c r="F259" s="46">
        <v>4.8099999999999996</v>
      </c>
      <c r="G259" s="54">
        <f t="shared" si="40"/>
        <v>0.24049999999999999</v>
      </c>
      <c r="H259" s="54">
        <f t="shared" si="41"/>
        <v>4.8100000000000004E-2</v>
      </c>
      <c r="I259" s="46">
        <f t="shared" si="42"/>
        <v>0.28859999999999997</v>
      </c>
      <c r="J259" s="106"/>
    </row>
    <row r="260" spans="1:10" ht="27" hidden="1" customHeight="1" x14ac:dyDescent="0.25">
      <c r="A260" s="126">
        <v>5.8</v>
      </c>
      <c r="B260" s="236" t="s">
        <v>88</v>
      </c>
      <c r="C260" s="237"/>
      <c r="D260" s="82" t="s">
        <v>570</v>
      </c>
      <c r="E260" s="48">
        <v>1.8</v>
      </c>
      <c r="F260" s="46">
        <v>4.8099999999999996</v>
      </c>
      <c r="G260" s="54">
        <f t="shared" si="40"/>
        <v>0.14430000000000001</v>
      </c>
      <c r="H260" s="54">
        <f t="shared" si="41"/>
        <v>2.8860000000000004E-2</v>
      </c>
      <c r="I260" s="46">
        <f t="shared" si="42"/>
        <v>0.17316000000000001</v>
      </c>
      <c r="J260" s="106"/>
    </row>
    <row r="261" spans="1:10" ht="24.75" hidden="1" customHeight="1" x14ac:dyDescent="0.25">
      <c r="A261" s="126">
        <v>5.9</v>
      </c>
      <c r="B261" s="236" t="s">
        <v>90</v>
      </c>
      <c r="C261" s="237"/>
      <c r="D261" s="82" t="s">
        <v>66</v>
      </c>
      <c r="E261" s="48">
        <v>34.799999999999997</v>
      </c>
      <c r="F261" s="46">
        <v>4.8099999999999996</v>
      </c>
      <c r="G261" s="54">
        <f t="shared" si="40"/>
        <v>2.7897999999999996</v>
      </c>
      <c r="H261" s="54">
        <f t="shared" si="41"/>
        <v>0.5579599999999999</v>
      </c>
      <c r="I261" s="46">
        <f t="shared" si="42"/>
        <v>3.3477599999999996</v>
      </c>
      <c r="J261" s="106"/>
    </row>
    <row r="262" spans="1:10" ht="24.75" hidden="1" customHeight="1" x14ac:dyDescent="0.25">
      <c r="A262" s="126">
        <v>5.0999999999999996</v>
      </c>
      <c r="B262" s="236" t="s">
        <v>89</v>
      </c>
      <c r="C262" s="237"/>
      <c r="D262" s="82" t="s">
        <v>66</v>
      </c>
      <c r="E262" s="48">
        <v>49.8</v>
      </c>
      <c r="F262" s="46">
        <v>4.8099999999999996</v>
      </c>
      <c r="G262" s="54">
        <f t="shared" si="40"/>
        <v>3.9922999999999993</v>
      </c>
      <c r="H262" s="54">
        <f t="shared" si="41"/>
        <v>0.79845999999999995</v>
      </c>
      <c r="I262" s="46">
        <f t="shared" si="42"/>
        <v>4.7907599999999988</v>
      </c>
      <c r="J262" s="106"/>
    </row>
    <row r="263" spans="1:10" ht="25.5" hidden="1" customHeight="1" x14ac:dyDescent="0.25">
      <c r="A263" s="296">
        <v>5.1100000000000003</v>
      </c>
      <c r="B263" s="243" t="s">
        <v>571</v>
      </c>
      <c r="C263" s="243"/>
      <c r="D263" s="245" t="s">
        <v>85</v>
      </c>
      <c r="E263" s="322">
        <v>10.199999999999999</v>
      </c>
      <c r="F263" s="329">
        <v>4.8099999999999996</v>
      </c>
      <c r="G263" s="234">
        <f>(E263/60)*F263</f>
        <v>0.81769999999999987</v>
      </c>
      <c r="H263" s="234">
        <f t="shared" si="41"/>
        <v>0.16353999999999999</v>
      </c>
      <c r="I263" s="234">
        <f t="shared" si="42"/>
        <v>0.98123999999999989</v>
      </c>
      <c r="J263" s="106"/>
    </row>
    <row r="264" spans="1:10" ht="33.75" hidden="1" customHeight="1" x14ac:dyDescent="0.25">
      <c r="A264" s="296"/>
      <c r="B264" s="243"/>
      <c r="C264" s="243"/>
      <c r="D264" s="246"/>
      <c r="E264" s="322"/>
      <c r="F264" s="330"/>
      <c r="G264" s="235"/>
      <c r="H264" s="235"/>
      <c r="I264" s="235"/>
      <c r="J264" s="106"/>
    </row>
    <row r="265" spans="1:10" ht="31.5" hidden="1" customHeight="1" x14ac:dyDescent="0.25">
      <c r="A265" s="122">
        <v>5.12</v>
      </c>
      <c r="B265" s="243" t="s">
        <v>572</v>
      </c>
      <c r="C265" s="243"/>
      <c r="D265" s="123" t="s">
        <v>85</v>
      </c>
      <c r="E265" s="48">
        <v>20.399999999999999</v>
      </c>
      <c r="F265" s="46">
        <v>4.8099999999999996</v>
      </c>
      <c r="G265" s="54">
        <f t="shared" si="40"/>
        <v>1.6353999999999997</v>
      </c>
      <c r="H265" s="54">
        <f t="shared" si="41"/>
        <v>0.32707999999999998</v>
      </c>
      <c r="I265" s="46">
        <f t="shared" si="42"/>
        <v>1.9624799999999998</v>
      </c>
      <c r="J265" s="106"/>
    </row>
    <row r="266" spans="1:10" ht="16.5" hidden="1" customHeight="1" x14ac:dyDescent="0.25">
      <c r="A266" s="122">
        <v>5.13</v>
      </c>
      <c r="B266" s="242" t="s">
        <v>91</v>
      </c>
      <c r="C266" s="242"/>
      <c r="D266" s="82" t="s">
        <v>66</v>
      </c>
      <c r="E266" s="48">
        <v>4.8</v>
      </c>
      <c r="F266" s="46">
        <v>4.8099999999999996</v>
      </c>
      <c r="G266" s="54">
        <f t="shared" si="40"/>
        <v>0.38479999999999998</v>
      </c>
      <c r="H266" s="54">
        <f t="shared" si="41"/>
        <v>7.6960000000000001E-2</v>
      </c>
      <c r="I266" s="46">
        <f t="shared" si="42"/>
        <v>0.46175999999999995</v>
      </c>
      <c r="J266" s="106"/>
    </row>
    <row r="267" spans="1:10" ht="51" hidden="1" customHeight="1" x14ac:dyDescent="0.25">
      <c r="A267" s="122">
        <v>5.14</v>
      </c>
      <c r="B267" s="236" t="s">
        <v>111</v>
      </c>
      <c r="C267" s="237"/>
      <c r="D267" s="82" t="s">
        <v>66</v>
      </c>
      <c r="E267" s="48">
        <v>72</v>
      </c>
      <c r="F267" s="46">
        <v>4.8099999999999996</v>
      </c>
      <c r="G267" s="54">
        <f t="shared" si="40"/>
        <v>5.7719999999999994</v>
      </c>
      <c r="H267" s="54">
        <f t="shared" si="41"/>
        <v>1.1543999999999999</v>
      </c>
      <c r="I267" s="46">
        <f t="shared" si="42"/>
        <v>6.9263999999999992</v>
      </c>
      <c r="J267" s="106"/>
    </row>
    <row r="268" spans="1:10" ht="14.25" hidden="1" customHeight="1" x14ac:dyDescent="0.25">
      <c r="A268" s="122">
        <v>5.15</v>
      </c>
      <c r="B268" s="240" t="s">
        <v>112</v>
      </c>
      <c r="C268" s="241"/>
      <c r="D268" s="82" t="s">
        <v>66</v>
      </c>
      <c r="E268" s="48">
        <v>85.2</v>
      </c>
      <c r="F268" s="46">
        <v>4.8099999999999996</v>
      </c>
      <c r="G268" s="54">
        <f t="shared" si="40"/>
        <v>6.8302000000000005</v>
      </c>
      <c r="H268" s="54">
        <f t="shared" si="41"/>
        <v>1.3660400000000001</v>
      </c>
      <c r="I268" s="46">
        <f t="shared" si="42"/>
        <v>8.1962400000000013</v>
      </c>
      <c r="J268" s="106"/>
    </row>
    <row r="269" spans="1:10" ht="14.25" hidden="1" customHeight="1" x14ac:dyDescent="0.25">
      <c r="A269" s="123">
        <v>5.16</v>
      </c>
      <c r="B269" s="238" t="s">
        <v>576</v>
      </c>
      <c r="C269" s="239"/>
      <c r="D269" s="82" t="s">
        <v>66</v>
      </c>
      <c r="E269" s="48">
        <v>119.4</v>
      </c>
      <c r="F269" s="46">
        <v>4.8099999999999996</v>
      </c>
      <c r="G269" s="54">
        <f>(E269/60)*F269</f>
        <v>9.5718999999999994</v>
      </c>
      <c r="H269" s="54">
        <f>G269*20%</f>
        <v>1.91438</v>
      </c>
      <c r="I269" s="46">
        <f t="shared" si="42"/>
        <v>11.486279999999999</v>
      </c>
      <c r="J269" s="106"/>
    </row>
    <row r="270" spans="1:10" x14ac:dyDescent="0.25">
      <c r="A270" s="140">
        <v>6</v>
      </c>
      <c r="B270" s="137" t="s">
        <v>681</v>
      </c>
      <c r="C270" s="137"/>
      <c r="D270" s="139"/>
      <c r="E270" s="142"/>
      <c r="F270" s="46"/>
      <c r="G270" s="5"/>
      <c r="H270" s="5"/>
      <c r="I270" s="46"/>
      <c r="J270" s="106"/>
    </row>
    <row r="271" spans="1:10" x14ac:dyDescent="0.25">
      <c r="A271" s="265">
        <v>6.1</v>
      </c>
      <c r="B271" s="247" t="s">
        <v>609</v>
      </c>
      <c r="C271" s="133" t="s">
        <v>138</v>
      </c>
      <c r="D271" s="245" t="s">
        <v>610</v>
      </c>
      <c r="E271" s="48">
        <v>348</v>
      </c>
      <c r="F271" s="46">
        <v>14.76</v>
      </c>
      <c r="G271" s="46">
        <f t="shared" ref="G271:G280" si="43">ROUND((E271/60)*F271,2)</f>
        <v>85.61</v>
      </c>
      <c r="H271" s="46">
        <f t="shared" ref="H271:H280" si="44">ROUND(G271*20%,2)</f>
        <v>17.12</v>
      </c>
      <c r="I271" s="46">
        <f t="shared" ref="I271:I280" si="45">ROUND(G271+H271,2)</f>
        <v>102.73</v>
      </c>
      <c r="J271" s="106"/>
    </row>
    <row r="272" spans="1:10" x14ac:dyDescent="0.25">
      <c r="A272" s="267"/>
      <c r="B272" s="248"/>
      <c r="C272" s="133" t="s">
        <v>74</v>
      </c>
      <c r="D272" s="246"/>
      <c r="E272" s="48">
        <v>534</v>
      </c>
      <c r="F272" s="46">
        <v>14.76</v>
      </c>
      <c r="G272" s="46">
        <f t="shared" si="43"/>
        <v>131.36000000000001</v>
      </c>
      <c r="H272" s="46">
        <f t="shared" si="44"/>
        <v>26.27</v>
      </c>
      <c r="I272" s="46">
        <f t="shared" si="45"/>
        <v>157.63</v>
      </c>
      <c r="J272" s="106"/>
    </row>
    <row r="273" spans="1:10" x14ac:dyDescent="0.25">
      <c r="A273" s="123" t="s">
        <v>611</v>
      </c>
      <c r="B273" s="238" t="s">
        <v>612</v>
      </c>
      <c r="C273" s="239"/>
      <c r="D273" s="82" t="s">
        <v>82</v>
      </c>
      <c r="E273" s="48">
        <v>34.799999999999997</v>
      </c>
      <c r="F273" s="46">
        <v>14.76</v>
      </c>
      <c r="G273" s="46">
        <f t="shared" si="43"/>
        <v>8.56</v>
      </c>
      <c r="H273" s="46">
        <f t="shared" si="44"/>
        <v>1.71</v>
      </c>
      <c r="I273" s="46">
        <f t="shared" si="45"/>
        <v>10.27</v>
      </c>
      <c r="J273" s="106"/>
    </row>
    <row r="274" spans="1:10" x14ac:dyDescent="0.25">
      <c r="A274" s="265" t="s">
        <v>613</v>
      </c>
      <c r="B274" s="247" t="s">
        <v>614</v>
      </c>
      <c r="C274" s="133" t="s">
        <v>615</v>
      </c>
      <c r="D274" s="82" t="s">
        <v>82</v>
      </c>
      <c r="E274" s="48">
        <v>52.2</v>
      </c>
      <c r="F274" s="46">
        <v>14.76</v>
      </c>
      <c r="G274" s="46">
        <f t="shared" si="43"/>
        <v>12.84</v>
      </c>
      <c r="H274" s="46">
        <f t="shared" si="44"/>
        <v>2.57</v>
      </c>
      <c r="I274" s="46">
        <f t="shared" si="45"/>
        <v>15.41</v>
      </c>
      <c r="J274" s="106"/>
    </row>
    <row r="275" spans="1:10" x14ac:dyDescent="0.25">
      <c r="A275" s="267"/>
      <c r="B275" s="248"/>
      <c r="C275" s="133" t="s">
        <v>616</v>
      </c>
      <c r="D275" s="82" t="s">
        <v>606</v>
      </c>
      <c r="E275" s="48">
        <v>282</v>
      </c>
      <c r="F275" s="46">
        <v>14.76</v>
      </c>
      <c r="G275" s="46">
        <f t="shared" si="43"/>
        <v>69.37</v>
      </c>
      <c r="H275" s="46">
        <f t="shared" si="44"/>
        <v>13.87</v>
      </c>
      <c r="I275" s="46">
        <f t="shared" si="45"/>
        <v>83.24</v>
      </c>
      <c r="J275" s="106"/>
    </row>
    <row r="276" spans="1:10" x14ac:dyDescent="0.25">
      <c r="A276" s="265" t="s">
        <v>617</v>
      </c>
      <c r="B276" s="247" t="s">
        <v>618</v>
      </c>
      <c r="C276" s="133" t="s">
        <v>619</v>
      </c>
      <c r="D276" s="265" t="s">
        <v>82</v>
      </c>
      <c r="E276" s="48">
        <v>76.8</v>
      </c>
      <c r="F276" s="46">
        <v>14.76</v>
      </c>
      <c r="G276" s="46">
        <f t="shared" si="43"/>
        <v>18.89</v>
      </c>
      <c r="H276" s="46">
        <f t="shared" si="44"/>
        <v>3.78</v>
      </c>
      <c r="I276" s="46">
        <f t="shared" si="45"/>
        <v>22.67</v>
      </c>
      <c r="J276" s="106"/>
    </row>
    <row r="277" spans="1:10" x14ac:dyDescent="0.25">
      <c r="A277" s="267"/>
      <c r="B277" s="248"/>
      <c r="C277" s="133" t="s">
        <v>620</v>
      </c>
      <c r="D277" s="267"/>
      <c r="E277" s="48">
        <v>15</v>
      </c>
      <c r="F277" s="46">
        <v>14.76</v>
      </c>
      <c r="G277" s="46">
        <f t="shared" si="43"/>
        <v>3.69</v>
      </c>
      <c r="H277" s="46">
        <f t="shared" si="44"/>
        <v>0.74</v>
      </c>
      <c r="I277" s="46">
        <f t="shared" si="45"/>
        <v>4.43</v>
      </c>
      <c r="J277" s="106"/>
    </row>
    <row r="278" spans="1:10" x14ac:dyDescent="0.25">
      <c r="A278" s="265" t="s">
        <v>621</v>
      </c>
      <c r="B278" s="346" t="s">
        <v>622</v>
      </c>
      <c r="C278" s="133" t="s">
        <v>619</v>
      </c>
      <c r="D278" s="265" t="s">
        <v>82</v>
      </c>
      <c r="E278" s="48">
        <v>93</v>
      </c>
      <c r="F278" s="46">
        <v>14.76</v>
      </c>
      <c r="G278" s="46">
        <f t="shared" si="43"/>
        <v>22.88</v>
      </c>
      <c r="H278" s="46">
        <f t="shared" si="44"/>
        <v>4.58</v>
      </c>
      <c r="I278" s="46">
        <f t="shared" si="45"/>
        <v>27.46</v>
      </c>
      <c r="J278" s="106"/>
    </row>
    <row r="279" spans="1:10" x14ac:dyDescent="0.25">
      <c r="A279" s="267"/>
      <c r="B279" s="347"/>
      <c r="C279" s="133" t="s">
        <v>620</v>
      </c>
      <c r="D279" s="267"/>
      <c r="E279" s="48">
        <v>45</v>
      </c>
      <c r="F279" s="46">
        <v>14.76</v>
      </c>
      <c r="G279" s="46">
        <f t="shared" si="43"/>
        <v>11.07</v>
      </c>
      <c r="H279" s="46">
        <f t="shared" si="44"/>
        <v>2.21</v>
      </c>
      <c r="I279" s="46">
        <f t="shared" si="45"/>
        <v>13.28</v>
      </c>
      <c r="J279" s="106"/>
    </row>
    <row r="280" spans="1:10" x14ac:dyDescent="0.25">
      <c r="A280" s="123" t="s">
        <v>623</v>
      </c>
      <c r="B280" s="249" t="s">
        <v>93</v>
      </c>
      <c r="C280" s="250"/>
      <c r="D280" s="138" t="s">
        <v>624</v>
      </c>
      <c r="E280" s="48">
        <v>66</v>
      </c>
      <c r="F280" s="46">
        <v>14.76</v>
      </c>
      <c r="G280" s="46">
        <f t="shared" si="43"/>
        <v>16.239999999999998</v>
      </c>
      <c r="H280" s="46">
        <f t="shared" si="44"/>
        <v>3.25</v>
      </c>
      <c r="I280" s="46">
        <f t="shared" si="45"/>
        <v>19.489999999999998</v>
      </c>
      <c r="J280" s="106"/>
    </row>
    <row r="281" spans="1:10" x14ac:dyDescent="0.25">
      <c r="A281" s="123" t="s">
        <v>625</v>
      </c>
      <c r="B281" s="238" t="s">
        <v>626</v>
      </c>
      <c r="C281" s="251"/>
      <c r="D281" s="251"/>
      <c r="E281" s="251"/>
      <c r="F281" s="251"/>
      <c r="G281" s="251"/>
      <c r="H281" s="251"/>
      <c r="I281" s="239"/>
      <c r="J281" s="106"/>
    </row>
    <row r="282" spans="1:10" x14ac:dyDescent="0.25">
      <c r="A282" s="125" t="s">
        <v>627</v>
      </c>
      <c r="B282" s="236" t="s">
        <v>628</v>
      </c>
      <c r="C282" s="237"/>
      <c r="D282" s="123" t="s">
        <v>95</v>
      </c>
      <c r="E282" s="48">
        <v>52.2</v>
      </c>
      <c r="F282" s="46">
        <v>14.76</v>
      </c>
      <c r="G282" s="46">
        <f t="shared" ref="G282:G307" si="46">ROUND((E282/60)*F282,2)</f>
        <v>12.84</v>
      </c>
      <c r="H282" s="46">
        <f t="shared" ref="H282:H307" si="47">ROUND(G282*20%,2)</f>
        <v>2.57</v>
      </c>
      <c r="I282" s="46">
        <f t="shared" ref="I282:I307" si="48">ROUND(G282+H282,2)</f>
        <v>15.41</v>
      </c>
      <c r="J282" s="106"/>
    </row>
    <row r="283" spans="1:10" s="28" customFormat="1" x14ac:dyDescent="0.25">
      <c r="A283" s="125" t="s">
        <v>629</v>
      </c>
      <c r="B283" s="252" t="s">
        <v>630</v>
      </c>
      <c r="C283" s="253"/>
      <c r="D283" s="123" t="s">
        <v>95</v>
      </c>
      <c r="E283" s="48">
        <v>80.400000000000006</v>
      </c>
      <c r="F283" s="46">
        <v>14.76</v>
      </c>
      <c r="G283" s="46">
        <f t="shared" si="46"/>
        <v>19.78</v>
      </c>
      <c r="H283" s="46">
        <f t="shared" si="47"/>
        <v>3.96</v>
      </c>
      <c r="I283" s="46">
        <f t="shared" si="48"/>
        <v>23.74</v>
      </c>
      <c r="J283" s="106"/>
    </row>
    <row r="284" spans="1:10" x14ac:dyDescent="0.25">
      <c r="A284" s="82" t="s">
        <v>631</v>
      </c>
      <c r="B284" s="236" t="s">
        <v>632</v>
      </c>
      <c r="C284" s="237"/>
      <c r="D284" s="123" t="s">
        <v>95</v>
      </c>
      <c r="E284" s="48">
        <v>109.8</v>
      </c>
      <c r="F284" s="46">
        <v>14.76</v>
      </c>
      <c r="G284" s="46">
        <f t="shared" si="46"/>
        <v>27.01</v>
      </c>
      <c r="H284" s="46">
        <f t="shared" si="47"/>
        <v>5.4</v>
      </c>
      <c r="I284" s="46">
        <f t="shared" si="48"/>
        <v>32.409999999999997</v>
      </c>
      <c r="J284" s="106"/>
    </row>
    <row r="285" spans="1:10" x14ac:dyDescent="0.25">
      <c r="A285" s="82" t="s">
        <v>633</v>
      </c>
      <c r="B285" s="236" t="s">
        <v>634</v>
      </c>
      <c r="C285" s="237"/>
      <c r="D285" s="123" t="s">
        <v>606</v>
      </c>
      <c r="E285" s="48">
        <v>28.2</v>
      </c>
      <c r="F285" s="46">
        <v>14.76</v>
      </c>
      <c r="G285" s="46">
        <f t="shared" si="46"/>
        <v>6.94</v>
      </c>
      <c r="H285" s="46">
        <f t="shared" si="47"/>
        <v>1.39</v>
      </c>
      <c r="I285" s="46">
        <f t="shared" si="48"/>
        <v>8.33</v>
      </c>
      <c r="J285" s="106"/>
    </row>
    <row r="286" spans="1:10" x14ac:dyDescent="0.25">
      <c r="A286" s="245" t="s">
        <v>635</v>
      </c>
      <c r="B286" s="336" t="s">
        <v>636</v>
      </c>
      <c r="C286" s="133" t="s">
        <v>637</v>
      </c>
      <c r="D286" s="265" t="s">
        <v>76</v>
      </c>
      <c r="E286" s="48">
        <v>21.6</v>
      </c>
      <c r="F286" s="46">
        <v>14.76</v>
      </c>
      <c r="G286" s="46">
        <f t="shared" si="46"/>
        <v>5.31</v>
      </c>
      <c r="H286" s="46">
        <f t="shared" si="47"/>
        <v>1.06</v>
      </c>
      <c r="I286" s="46">
        <f t="shared" si="48"/>
        <v>6.37</v>
      </c>
      <c r="J286" s="106"/>
    </row>
    <row r="287" spans="1:10" x14ac:dyDescent="0.25">
      <c r="A287" s="246"/>
      <c r="B287" s="337"/>
      <c r="C287" s="141" t="s">
        <v>638</v>
      </c>
      <c r="D287" s="267"/>
      <c r="E287" s="48">
        <v>3.6</v>
      </c>
      <c r="F287" s="46">
        <v>14.76</v>
      </c>
      <c r="G287" s="46">
        <f t="shared" si="46"/>
        <v>0.89</v>
      </c>
      <c r="H287" s="46">
        <f t="shared" si="47"/>
        <v>0.18</v>
      </c>
      <c r="I287" s="46">
        <f t="shared" si="48"/>
        <v>1.07</v>
      </c>
      <c r="J287" s="106"/>
    </row>
    <row r="288" spans="1:10" x14ac:dyDescent="0.25">
      <c r="A288" s="82" t="s">
        <v>639</v>
      </c>
      <c r="B288" s="238" t="s">
        <v>640</v>
      </c>
      <c r="C288" s="239"/>
      <c r="D288" s="123" t="s">
        <v>66</v>
      </c>
      <c r="E288" s="48">
        <v>7.2</v>
      </c>
      <c r="F288" s="46">
        <v>14.76</v>
      </c>
      <c r="G288" s="46">
        <f t="shared" si="46"/>
        <v>1.77</v>
      </c>
      <c r="H288" s="46">
        <f t="shared" si="47"/>
        <v>0.35</v>
      </c>
      <c r="I288" s="46">
        <f t="shared" si="48"/>
        <v>2.12</v>
      </c>
      <c r="J288" s="106"/>
    </row>
    <row r="289" spans="1:10" x14ac:dyDescent="0.25">
      <c r="A289" s="245" t="s">
        <v>641</v>
      </c>
      <c r="B289" s="338" t="s">
        <v>642</v>
      </c>
      <c r="C289" s="133" t="s">
        <v>643</v>
      </c>
      <c r="D289" s="265" t="s">
        <v>646</v>
      </c>
      <c r="E289" s="143">
        <v>28.8</v>
      </c>
      <c r="F289" s="46">
        <v>14.76</v>
      </c>
      <c r="G289" s="46">
        <f t="shared" si="46"/>
        <v>7.08</v>
      </c>
      <c r="H289" s="46">
        <f t="shared" si="47"/>
        <v>1.42</v>
      </c>
      <c r="I289" s="46">
        <f t="shared" si="48"/>
        <v>8.5</v>
      </c>
      <c r="J289" s="106"/>
    </row>
    <row r="290" spans="1:10" x14ac:dyDescent="0.25">
      <c r="A290" s="264"/>
      <c r="B290" s="339"/>
      <c r="C290" s="133" t="s">
        <v>644</v>
      </c>
      <c r="D290" s="266"/>
      <c r="E290" s="143">
        <v>31.8</v>
      </c>
      <c r="F290" s="46">
        <v>14.76</v>
      </c>
      <c r="G290" s="46">
        <f t="shared" si="46"/>
        <v>7.82</v>
      </c>
      <c r="H290" s="46">
        <f t="shared" si="47"/>
        <v>1.56</v>
      </c>
      <c r="I290" s="46">
        <f t="shared" si="48"/>
        <v>9.3800000000000008</v>
      </c>
      <c r="J290" s="106"/>
    </row>
    <row r="291" spans="1:10" x14ac:dyDescent="0.25">
      <c r="A291" s="246"/>
      <c r="B291" s="340"/>
      <c r="C291" s="133" t="s">
        <v>645</v>
      </c>
      <c r="D291" s="267"/>
      <c r="E291" s="143">
        <v>34.799999999999997</v>
      </c>
      <c r="F291" s="46">
        <v>14.76</v>
      </c>
      <c r="G291" s="46">
        <f t="shared" si="46"/>
        <v>8.56</v>
      </c>
      <c r="H291" s="46">
        <f t="shared" si="47"/>
        <v>1.71</v>
      </c>
      <c r="I291" s="46">
        <f t="shared" si="48"/>
        <v>10.27</v>
      </c>
      <c r="J291" s="106"/>
    </row>
    <row r="292" spans="1:10" x14ac:dyDescent="0.25">
      <c r="A292" s="82" t="s">
        <v>647</v>
      </c>
      <c r="B292" s="133" t="s">
        <v>648</v>
      </c>
      <c r="C292" s="133"/>
      <c r="D292" s="82" t="s">
        <v>66</v>
      </c>
      <c r="E292" s="134">
        <v>16.2</v>
      </c>
      <c r="F292" s="46">
        <v>14.76</v>
      </c>
      <c r="G292" s="46">
        <f t="shared" si="46"/>
        <v>3.99</v>
      </c>
      <c r="H292" s="46">
        <f t="shared" si="47"/>
        <v>0.8</v>
      </c>
      <c r="I292" s="46">
        <f t="shared" si="48"/>
        <v>4.79</v>
      </c>
      <c r="J292" s="92"/>
    </row>
    <row r="293" spans="1:10" ht="28.5" customHeight="1" x14ac:dyDescent="0.25">
      <c r="A293" s="82" t="s">
        <v>649</v>
      </c>
      <c r="B293" s="341" t="s">
        <v>650</v>
      </c>
      <c r="C293" s="342"/>
      <c r="D293" s="123" t="s">
        <v>66</v>
      </c>
      <c r="E293" s="47">
        <v>10.199999999999999</v>
      </c>
      <c r="F293" s="46">
        <v>14.76</v>
      </c>
      <c r="G293" s="46">
        <f t="shared" si="46"/>
        <v>2.5099999999999998</v>
      </c>
      <c r="H293" s="46">
        <f t="shared" si="47"/>
        <v>0.5</v>
      </c>
      <c r="I293" s="46">
        <f t="shared" si="48"/>
        <v>3.01</v>
      </c>
      <c r="J293" s="92"/>
    </row>
    <row r="294" spans="1:10" x14ac:dyDescent="0.25">
      <c r="A294" s="257" t="s">
        <v>651</v>
      </c>
      <c r="B294" s="243" t="s">
        <v>656</v>
      </c>
      <c r="C294" s="66" t="s">
        <v>652</v>
      </c>
      <c r="D294" s="262" t="s">
        <v>66</v>
      </c>
      <c r="E294" s="47">
        <v>25.2</v>
      </c>
      <c r="F294" s="46">
        <v>14.76</v>
      </c>
      <c r="G294" s="46">
        <f t="shared" si="46"/>
        <v>6.2</v>
      </c>
      <c r="H294" s="46">
        <f t="shared" si="47"/>
        <v>1.24</v>
      </c>
      <c r="I294" s="46">
        <f t="shared" si="48"/>
        <v>7.44</v>
      </c>
      <c r="J294" s="92"/>
    </row>
    <row r="295" spans="1:10" x14ac:dyDescent="0.25">
      <c r="A295" s="257"/>
      <c r="B295" s="243"/>
      <c r="C295" s="133" t="s">
        <v>653</v>
      </c>
      <c r="D295" s="343"/>
      <c r="E295" s="48">
        <v>27.6</v>
      </c>
      <c r="F295" s="46">
        <v>14.76</v>
      </c>
      <c r="G295" s="46">
        <f t="shared" si="46"/>
        <v>6.79</v>
      </c>
      <c r="H295" s="46">
        <f t="shared" si="47"/>
        <v>1.36</v>
      </c>
      <c r="I295" s="46">
        <f t="shared" si="48"/>
        <v>8.15</v>
      </c>
      <c r="J295" s="92"/>
    </row>
    <row r="296" spans="1:10" x14ac:dyDescent="0.25">
      <c r="A296" s="257"/>
      <c r="B296" s="243"/>
      <c r="C296" s="133" t="s">
        <v>654</v>
      </c>
      <c r="D296" s="263"/>
      <c r="E296" s="48">
        <v>33.6</v>
      </c>
      <c r="F296" s="46">
        <v>14.76</v>
      </c>
      <c r="G296" s="46">
        <f t="shared" si="46"/>
        <v>8.27</v>
      </c>
      <c r="H296" s="46">
        <f t="shared" si="47"/>
        <v>1.65</v>
      </c>
      <c r="I296" s="46">
        <f t="shared" si="48"/>
        <v>9.92</v>
      </c>
      <c r="J296" s="92"/>
    </row>
    <row r="297" spans="1:10" s="113" customFormat="1" x14ac:dyDescent="0.25">
      <c r="A297" s="152">
        <v>6.14</v>
      </c>
      <c r="B297" s="344" t="s">
        <v>657</v>
      </c>
      <c r="C297" s="345"/>
      <c r="D297" s="156" t="s">
        <v>85</v>
      </c>
      <c r="E297" s="159">
        <v>3.6</v>
      </c>
      <c r="F297" s="46">
        <v>14.76</v>
      </c>
      <c r="G297" s="46">
        <f t="shared" si="46"/>
        <v>0.89</v>
      </c>
      <c r="H297" s="46">
        <f t="shared" si="47"/>
        <v>0.18</v>
      </c>
      <c r="I297" s="46">
        <f t="shared" si="48"/>
        <v>1.07</v>
      </c>
      <c r="J297" s="153"/>
    </row>
    <row r="298" spans="1:10" x14ac:dyDescent="0.25">
      <c r="A298" s="257">
        <v>6.15</v>
      </c>
      <c r="B298" s="243" t="s">
        <v>658</v>
      </c>
      <c r="C298" s="154" t="s">
        <v>659</v>
      </c>
      <c r="D298" s="262" t="s">
        <v>661</v>
      </c>
      <c r="E298" s="48">
        <v>17.399999999999999</v>
      </c>
      <c r="F298" s="46">
        <v>14.76</v>
      </c>
      <c r="G298" s="46">
        <f t="shared" si="46"/>
        <v>4.28</v>
      </c>
      <c r="H298" s="46">
        <f t="shared" si="47"/>
        <v>0.86</v>
      </c>
      <c r="I298" s="46">
        <f t="shared" si="48"/>
        <v>5.14</v>
      </c>
      <c r="J298" s="92"/>
    </row>
    <row r="299" spans="1:10" x14ac:dyDescent="0.25">
      <c r="A299" s="257"/>
      <c r="B299" s="243"/>
      <c r="C299" s="154" t="s">
        <v>660</v>
      </c>
      <c r="D299" s="263"/>
      <c r="E299" s="48">
        <v>22.2</v>
      </c>
      <c r="F299" s="46">
        <v>14.76</v>
      </c>
      <c r="G299" s="46">
        <f t="shared" si="46"/>
        <v>5.46</v>
      </c>
      <c r="H299" s="46">
        <f t="shared" si="47"/>
        <v>1.0900000000000001</v>
      </c>
      <c r="I299" s="46">
        <f t="shared" si="48"/>
        <v>6.55</v>
      </c>
    </row>
    <row r="300" spans="1:10" ht="30" customHeight="1" x14ac:dyDescent="0.25">
      <c r="A300" s="155">
        <v>6.16</v>
      </c>
      <c r="B300" s="341" t="s">
        <v>662</v>
      </c>
      <c r="C300" s="342"/>
      <c r="D300" s="161" t="s">
        <v>663</v>
      </c>
      <c r="E300" s="47">
        <v>16.2</v>
      </c>
      <c r="F300" s="46">
        <v>14.76</v>
      </c>
      <c r="G300" s="46">
        <f t="shared" si="46"/>
        <v>3.99</v>
      </c>
      <c r="H300" s="46">
        <f t="shared" si="47"/>
        <v>0.8</v>
      </c>
      <c r="I300" s="46">
        <f t="shared" si="48"/>
        <v>4.79</v>
      </c>
    </row>
    <row r="301" spans="1:10" x14ac:dyDescent="0.25">
      <c r="A301" s="155">
        <v>6.17</v>
      </c>
      <c r="B301" s="243" t="s">
        <v>664</v>
      </c>
      <c r="C301" s="243"/>
      <c r="D301" s="66" t="s">
        <v>665</v>
      </c>
      <c r="E301" s="48">
        <v>10.8</v>
      </c>
      <c r="F301" s="46">
        <v>14.76</v>
      </c>
      <c r="G301" s="46">
        <f t="shared" si="46"/>
        <v>2.66</v>
      </c>
      <c r="H301" s="46">
        <f t="shared" si="47"/>
        <v>0.53</v>
      </c>
      <c r="I301" s="46">
        <f t="shared" si="48"/>
        <v>3.19</v>
      </c>
    </row>
    <row r="302" spans="1:10" x14ac:dyDescent="0.25">
      <c r="A302" s="157">
        <v>6.18</v>
      </c>
      <c r="B302" s="334" t="s">
        <v>666</v>
      </c>
      <c r="C302" s="335"/>
      <c r="D302" s="158" t="s">
        <v>667</v>
      </c>
      <c r="E302" s="160">
        <v>4.8</v>
      </c>
      <c r="F302" s="46">
        <v>14.76</v>
      </c>
      <c r="G302" s="46">
        <f t="shared" si="46"/>
        <v>1.18</v>
      </c>
      <c r="H302" s="46">
        <f t="shared" si="47"/>
        <v>0.24</v>
      </c>
      <c r="I302" s="46">
        <f t="shared" si="48"/>
        <v>1.42</v>
      </c>
    </row>
    <row r="303" spans="1:10" ht="15.75" customHeight="1" x14ac:dyDescent="0.25">
      <c r="A303" s="162">
        <v>6.19</v>
      </c>
      <c r="B303" s="232" t="s">
        <v>668</v>
      </c>
      <c r="C303" s="233"/>
      <c r="D303" s="135" t="s">
        <v>669</v>
      </c>
      <c r="E303" s="163">
        <v>14.4</v>
      </c>
      <c r="F303" s="46">
        <v>14.76</v>
      </c>
      <c r="G303" s="46">
        <f t="shared" si="46"/>
        <v>3.54</v>
      </c>
      <c r="H303" s="46">
        <f t="shared" si="47"/>
        <v>0.71</v>
      </c>
      <c r="I303" s="46">
        <f t="shared" si="48"/>
        <v>4.25</v>
      </c>
    </row>
    <row r="304" spans="1:10" ht="15.75" customHeight="1" x14ac:dyDescent="0.25">
      <c r="A304" s="162">
        <v>6.2</v>
      </c>
      <c r="B304" s="232" t="s">
        <v>670</v>
      </c>
      <c r="C304" s="233"/>
      <c r="D304" s="135" t="s">
        <v>66</v>
      </c>
      <c r="E304" s="163">
        <v>35.4</v>
      </c>
      <c r="F304" s="46">
        <v>14.76</v>
      </c>
      <c r="G304" s="46">
        <f t="shared" si="46"/>
        <v>8.7100000000000009</v>
      </c>
      <c r="H304" s="46">
        <f t="shared" si="47"/>
        <v>1.74</v>
      </c>
      <c r="I304" s="46">
        <f t="shared" si="48"/>
        <v>10.45</v>
      </c>
    </row>
    <row r="305" spans="1:9" s="113" customFormat="1" ht="15.75" customHeight="1" x14ac:dyDescent="0.25">
      <c r="A305" s="162">
        <v>6.21</v>
      </c>
      <c r="B305" s="164" t="s">
        <v>673</v>
      </c>
      <c r="C305" s="165"/>
      <c r="D305" s="135" t="s">
        <v>82</v>
      </c>
      <c r="E305" s="163">
        <v>22.2</v>
      </c>
      <c r="F305" s="46">
        <v>14.76</v>
      </c>
      <c r="G305" s="46">
        <f t="shared" si="46"/>
        <v>5.46</v>
      </c>
      <c r="H305" s="46">
        <f t="shared" si="47"/>
        <v>1.0900000000000001</v>
      </c>
      <c r="I305" s="46">
        <f t="shared" si="48"/>
        <v>6.55</v>
      </c>
    </row>
    <row r="306" spans="1:9" s="113" customFormat="1" ht="15.75" customHeight="1" x14ac:dyDescent="0.25">
      <c r="A306" s="162">
        <v>6.22</v>
      </c>
      <c r="B306" s="232" t="s">
        <v>674</v>
      </c>
      <c r="C306" s="233"/>
      <c r="D306" s="135" t="s">
        <v>82</v>
      </c>
      <c r="E306" s="163">
        <v>6.6</v>
      </c>
      <c r="F306" s="46">
        <v>14.76</v>
      </c>
      <c r="G306" s="46">
        <f t="shared" si="46"/>
        <v>1.62</v>
      </c>
      <c r="H306" s="46">
        <f t="shared" si="47"/>
        <v>0.32</v>
      </c>
      <c r="I306" s="46">
        <f t="shared" si="48"/>
        <v>1.94</v>
      </c>
    </row>
    <row r="307" spans="1:9" ht="15.75" customHeight="1" x14ac:dyDescent="0.25">
      <c r="A307" s="162">
        <v>6.23</v>
      </c>
      <c r="B307" s="164" t="s">
        <v>671</v>
      </c>
      <c r="C307" s="165"/>
      <c r="D307" s="135" t="s">
        <v>672</v>
      </c>
      <c r="E307" s="135">
        <v>2.4</v>
      </c>
      <c r="F307" s="46">
        <v>14.76</v>
      </c>
      <c r="G307" s="46">
        <f t="shared" si="46"/>
        <v>0.59</v>
      </c>
      <c r="H307" s="46">
        <f t="shared" si="47"/>
        <v>0.12</v>
      </c>
      <c r="I307" s="46">
        <f t="shared" si="48"/>
        <v>0.71</v>
      </c>
    </row>
    <row r="308" spans="1:9" s="113" customFormat="1" ht="15.75" customHeight="1" x14ac:dyDescent="0.25">
      <c r="A308" s="162">
        <v>6.23</v>
      </c>
      <c r="B308" s="191" t="s">
        <v>680</v>
      </c>
      <c r="C308" s="192"/>
      <c r="D308" s="135" t="s">
        <v>180</v>
      </c>
      <c r="E308" s="135">
        <v>7.2</v>
      </c>
      <c r="F308" s="46">
        <v>14.76</v>
      </c>
      <c r="G308" s="46">
        <f t="shared" ref="G308:G309" si="49">ROUND((E308/60)*F308,2)</f>
        <v>1.77</v>
      </c>
      <c r="H308" s="46">
        <f t="shared" ref="H308:H309" si="50">ROUND(G308*20%,2)</f>
        <v>0.35</v>
      </c>
      <c r="I308" s="46">
        <f t="shared" ref="I308:I309" si="51">ROUND(G308+H308,2)</f>
        <v>2.12</v>
      </c>
    </row>
    <row r="309" spans="1:9" ht="26.25" customHeight="1" x14ac:dyDescent="0.25">
      <c r="A309" s="162">
        <v>6.23</v>
      </c>
      <c r="B309" s="191" t="s">
        <v>682</v>
      </c>
      <c r="C309" s="192"/>
      <c r="D309" s="135" t="s">
        <v>180</v>
      </c>
      <c r="E309" s="163">
        <v>36</v>
      </c>
      <c r="F309" s="46">
        <v>14.76</v>
      </c>
      <c r="G309" s="46">
        <f t="shared" si="49"/>
        <v>8.86</v>
      </c>
      <c r="H309" s="46">
        <f t="shared" si="50"/>
        <v>1.77</v>
      </c>
      <c r="I309" s="46">
        <f t="shared" si="51"/>
        <v>10.63</v>
      </c>
    </row>
    <row r="310" spans="1:9" ht="15.75" x14ac:dyDescent="0.25">
      <c r="A310" s="25"/>
      <c r="B310" s="25"/>
      <c r="C310" s="25"/>
      <c r="D310" s="25"/>
      <c r="E310" s="25"/>
      <c r="F310" s="25"/>
      <c r="G310" s="25"/>
      <c r="H310" s="25"/>
      <c r="I310" s="25"/>
    </row>
    <row r="311" spans="1:9" ht="15.75" x14ac:dyDescent="0.25">
      <c r="A311" s="25"/>
      <c r="B311" s="25"/>
      <c r="C311" s="25"/>
      <c r="D311" s="25"/>
      <c r="E311" s="25"/>
      <c r="F311" s="25"/>
      <c r="G311" s="25"/>
      <c r="H311" s="25"/>
      <c r="I311" s="25"/>
    </row>
    <row r="312" spans="1:9" x14ac:dyDescent="0.25">
      <c r="A312" s="29"/>
      <c r="B312" s="29"/>
      <c r="C312" s="29"/>
      <c r="D312" s="29"/>
      <c r="E312" s="29"/>
      <c r="F312" s="29"/>
      <c r="G312" s="29"/>
      <c r="H312" s="29"/>
      <c r="I312" s="29"/>
    </row>
    <row r="313" spans="1:9" x14ac:dyDescent="0.25">
      <c r="A313" s="29"/>
      <c r="B313" s="29"/>
      <c r="C313" s="29"/>
      <c r="D313" s="29"/>
      <c r="E313" s="29"/>
      <c r="F313" s="29"/>
      <c r="G313" s="29"/>
      <c r="H313" s="29"/>
      <c r="I313" s="29"/>
    </row>
    <row r="314" spans="1:9" x14ac:dyDescent="0.25">
      <c r="A314" s="29"/>
      <c r="B314" s="29"/>
      <c r="C314" s="29"/>
      <c r="D314" s="29"/>
      <c r="E314" s="29"/>
      <c r="F314" s="29"/>
      <c r="G314" s="29"/>
      <c r="H314" s="29"/>
      <c r="I314" s="29"/>
    </row>
    <row r="315" spans="1:9" x14ac:dyDescent="0.25">
      <c r="A315" s="29"/>
      <c r="B315" s="29"/>
      <c r="C315" s="29"/>
      <c r="D315" s="29"/>
      <c r="E315" s="29"/>
      <c r="F315" s="29"/>
      <c r="G315" s="29"/>
      <c r="H315" s="29"/>
      <c r="I315" s="29"/>
    </row>
    <row r="316" spans="1:9" x14ac:dyDescent="0.25">
      <c r="A316" s="29"/>
      <c r="B316" s="29"/>
      <c r="C316" s="29"/>
      <c r="D316" s="29"/>
      <c r="E316" s="29"/>
      <c r="F316" s="29"/>
      <c r="G316" s="29"/>
      <c r="H316" s="29"/>
      <c r="I316" s="29"/>
    </row>
    <row r="317" spans="1:9" x14ac:dyDescent="0.25">
      <c r="A317" s="29"/>
      <c r="B317" s="29"/>
      <c r="C317" s="29"/>
      <c r="D317" s="29"/>
      <c r="E317" s="29"/>
      <c r="F317" s="29"/>
      <c r="G317" s="29"/>
      <c r="H317" s="29"/>
      <c r="I317" s="29"/>
    </row>
    <row r="318" spans="1:9" x14ac:dyDescent="0.25">
      <c r="A318" s="29"/>
      <c r="B318" s="29"/>
      <c r="C318" s="29"/>
      <c r="D318" s="29"/>
      <c r="E318" s="29"/>
      <c r="F318" s="29"/>
      <c r="G318" s="29"/>
      <c r="H318" s="29"/>
      <c r="I318" s="29"/>
    </row>
    <row r="319" spans="1:9" x14ac:dyDescent="0.25">
      <c r="A319" s="29"/>
      <c r="B319" s="29"/>
      <c r="C319" s="29"/>
      <c r="D319" s="29"/>
      <c r="E319" s="29"/>
      <c r="F319" s="29"/>
      <c r="G319" s="29"/>
      <c r="H319" s="29"/>
      <c r="I319" s="29"/>
    </row>
    <row r="320" spans="1:9" x14ac:dyDescent="0.25">
      <c r="A320" s="29"/>
      <c r="B320" s="29"/>
      <c r="C320" s="29"/>
      <c r="D320" s="29"/>
      <c r="E320" s="29"/>
      <c r="F320" s="29"/>
      <c r="G320" s="29"/>
      <c r="H320" s="29"/>
      <c r="I320" s="29"/>
    </row>
    <row r="321" spans="1:9" x14ac:dyDescent="0.25">
      <c r="A321" s="29"/>
      <c r="B321" s="29"/>
      <c r="C321" s="29"/>
      <c r="D321" s="29"/>
      <c r="E321" s="29"/>
      <c r="F321" s="29"/>
      <c r="G321" s="29"/>
      <c r="H321" s="29"/>
      <c r="I321" s="29"/>
    </row>
    <row r="322" spans="1:9" x14ac:dyDescent="0.25">
      <c r="A322" s="29"/>
      <c r="B322" s="29"/>
      <c r="C322" s="29"/>
      <c r="D322" s="29"/>
      <c r="E322" s="29"/>
      <c r="F322" s="29"/>
      <c r="G322" s="29"/>
      <c r="H322" s="29"/>
      <c r="I322" s="29"/>
    </row>
    <row r="323" spans="1:9" x14ac:dyDescent="0.25">
      <c r="A323" s="29"/>
      <c r="B323" s="29"/>
      <c r="C323" s="29"/>
      <c r="D323" s="29"/>
      <c r="E323" s="29"/>
      <c r="F323" s="29"/>
      <c r="G323" s="29"/>
      <c r="H323" s="29"/>
      <c r="I323" s="29"/>
    </row>
    <row r="324" spans="1:9" x14ac:dyDescent="0.25">
      <c r="A324" s="29"/>
      <c r="B324" s="29"/>
      <c r="C324" s="29"/>
      <c r="D324" s="29"/>
      <c r="E324" s="29"/>
      <c r="F324" s="29"/>
      <c r="G324" s="29"/>
      <c r="H324" s="29"/>
      <c r="I324" s="29"/>
    </row>
    <row r="325" spans="1:9" x14ac:dyDescent="0.25">
      <c r="A325" s="29"/>
      <c r="B325" s="29"/>
      <c r="C325" s="29"/>
      <c r="D325" s="29"/>
      <c r="E325" s="29"/>
      <c r="F325" s="29"/>
      <c r="G325" s="29"/>
      <c r="H325" s="29"/>
      <c r="I325" s="29"/>
    </row>
    <row r="326" spans="1:9" x14ac:dyDescent="0.25">
      <c r="A326" s="29"/>
      <c r="B326" s="29"/>
      <c r="C326" s="29"/>
      <c r="D326" s="29"/>
      <c r="E326" s="29"/>
      <c r="F326" s="29"/>
      <c r="G326" s="29"/>
      <c r="H326" s="29"/>
      <c r="I326" s="29"/>
    </row>
  </sheetData>
  <mergeCells count="331">
    <mergeCell ref="B278:B279"/>
    <mergeCell ref="A278:A279"/>
    <mergeCell ref="D278:D279"/>
    <mergeCell ref="A263:A264"/>
    <mergeCell ref="B263:C264"/>
    <mergeCell ref="D263:D264"/>
    <mergeCell ref="A271:A272"/>
    <mergeCell ref="B273:C273"/>
    <mergeCell ref="A256:A257"/>
    <mergeCell ref="B256:B257"/>
    <mergeCell ref="B274:B275"/>
    <mergeCell ref="A274:A275"/>
    <mergeCell ref="D276:D277"/>
    <mergeCell ref="B276:B277"/>
    <mergeCell ref="A276:A277"/>
    <mergeCell ref="B302:C302"/>
    <mergeCell ref="B286:B287"/>
    <mergeCell ref="D286:D287"/>
    <mergeCell ref="A286:A287"/>
    <mergeCell ref="B288:C288"/>
    <mergeCell ref="B289:B291"/>
    <mergeCell ref="A289:A291"/>
    <mergeCell ref="D289:D291"/>
    <mergeCell ref="B293:C293"/>
    <mergeCell ref="B294:B296"/>
    <mergeCell ref="A294:A296"/>
    <mergeCell ref="D294:D296"/>
    <mergeCell ref="B297:C297"/>
    <mergeCell ref="B298:B299"/>
    <mergeCell ref="A298:A299"/>
    <mergeCell ref="D298:D299"/>
    <mergeCell ref="B300:C300"/>
    <mergeCell ref="B301:C301"/>
    <mergeCell ref="A252:A254"/>
    <mergeCell ref="B252:B254"/>
    <mergeCell ref="D252:D254"/>
    <mergeCell ref="D108:D109"/>
    <mergeCell ref="D89:D90"/>
    <mergeCell ref="B72:I72"/>
    <mergeCell ref="B52:C52"/>
    <mergeCell ref="B53:C53"/>
    <mergeCell ref="B54:C54"/>
    <mergeCell ref="B55:C55"/>
    <mergeCell ref="A169:A171"/>
    <mergeCell ref="D169:D171"/>
    <mergeCell ref="A76:A77"/>
    <mergeCell ref="D76:D77"/>
    <mergeCell ref="B78:B80"/>
    <mergeCell ref="A78:A80"/>
    <mergeCell ref="D78:D80"/>
    <mergeCell ref="A98:I98"/>
    <mergeCell ref="A56:A57"/>
    <mergeCell ref="B58:C58"/>
    <mergeCell ref="B68:B69"/>
    <mergeCell ref="B173:C173"/>
    <mergeCell ref="B160:C160"/>
    <mergeCell ref="B161:I161"/>
    <mergeCell ref="E263:E264"/>
    <mergeCell ref="G263:G264"/>
    <mergeCell ref="H263:H264"/>
    <mergeCell ref="B225:B227"/>
    <mergeCell ref="D225:D227"/>
    <mergeCell ref="B228:B229"/>
    <mergeCell ref="D228:D229"/>
    <mergeCell ref="B230:B231"/>
    <mergeCell ref="D230:D231"/>
    <mergeCell ref="B232:B235"/>
    <mergeCell ref="D232:D235"/>
    <mergeCell ref="B236:B239"/>
    <mergeCell ref="D236:D239"/>
    <mergeCell ref="B241:C241"/>
    <mergeCell ref="B248:I248"/>
    <mergeCell ref="D256:D257"/>
    <mergeCell ref="F263:F264"/>
    <mergeCell ref="A250:A251"/>
    <mergeCell ref="A108:A109"/>
    <mergeCell ref="A97:I97"/>
    <mergeCell ref="A99:A107"/>
    <mergeCell ref="D114:D115"/>
    <mergeCell ref="C10:C13"/>
    <mergeCell ref="B187:C187"/>
    <mergeCell ref="A188:A189"/>
    <mergeCell ref="B188:B189"/>
    <mergeCell ref="D188:D189"/>
    <mergeCell ref="B174:C174"/>
    <mergeCell ref="B175:B179"/>
    <mergeCell ref="A175:A179"/>
    <mergeCell ref="D175:D179"/>
    <mergeCell ref="B180:B182"/>
    <mergeCell ref="A180:A182"/>
    <mergeCell ref="D180:D182"/>
    <mergeCell ref="B184:I184"/>
    <mergeCell ref="B164:C164"/>
    <mergeCell ref="B165:B166"/>
    <mergeCell ref="A165:A166"/>
    <mergeCell ref="B120:B121"/>
    <mergeCell ref="A120:A121"/>
    <mergeCell ref="A112:A113"/>
    <mergeCell ref="A114:A115"/>
    <mergeCell ref="B99:B107"/>
    <mergeCell ref="D99:D100"/>
    <mergeCell ref="D102:D105"/>
    <mergeCell ref="D106:D107"/>
    <mergeCell ref="B91:C91"/>
    <mergeCell ref="B92:C92"/>
    <mergeCell ref="A93:A94"/>
    <mergeCell ref="A95:A96"/>
    <mergeCell ref="B116:C116"/>
    <mergeCell ref="B117:C117"/>
    <mergeCell ref="B118:C118"/>
    <mergeCell ref="B73:B74"/>
    <mergeCell ref="D73:D74"/>
    <mergeCell ref="B75:C75"/>
    <mergeCell ref="B76:B77"/>
    <mergeCell ref="B81:I81"/>
    <mergeCell ref="B93:B94"/>
    <mergeCell ref="D93:D94"/>
    <mergeCell ref="B95:B96"/>
    <mergeCell ref="D95:D96"/>
    <mergeCell ref="B82:C82"/>
    <mergeCell ref="B83:C83"/>
    <mergeCell ref="B84:B86"/>
    <mergeCell ref="D112:D113"/>
    <mergeCell ref="B114:B115"/>
    <mergeCell ref="A5:I5"/>
    <mergeCell ref="A6:I6"/>
    <mergeCell ref="A7:I7"/>
    <mergeCell ref="A8:I8"/>
    <mergeCell ref="B31:B33"/>
    <mergeCell ref="A31:A33"/>
    <mergeCell ref="D31:D33"/>
    <mergeCell ref="A73:A74"/>
    <mergeCell ref="B41:B42"/>
    <mergeCell ref="A41:A42"/>
    <mergeCell ref="D41:D42"/>
    <mergeCell ref="A43:A44"/>
    <mergeCell ref="D43:D44"/>
    <mergeCell ref="B45:C45"/>
    <mergeCell ref="B14:C14"/>
    <mergeCell ref="B24:C24"/>
    <mergeCell ref="D26:D27"/>
    <mergeCell ref="B26:B27"/>
    <mergeCell ref="B65:C65"/>
    <mergeCell ref="B66:C66"/>
    <mergeCell ref="B43:B44"/>
    <mergeCell ref="B63:I63"/>
    <mergeCell ref="B64:C64"/>
    <mergeCell ref="B49:C49"/>
    <mergeCell ref="A84:A86"/>
    <mergeCell ref="D84:D86"/>
    <mergeCell ref="B87:C87"/>
    <mergeCell ref="B88:C88"/>
    <mergeCell ref="B50:C50"/>
    <mergeCell ref="B59:B62"/>
    <mergeCell ref="B56:B57"/>
    <mergeCell ref="B46:C46"/>
    <mergeCell ref="B47:C47"/>
    <mergeCell ref="B48:C48"/>
    <mergeCell ref="B51:C51"/>
    <mergeCell ref="A59:A62"/>
    <mergeCell ref="D59:D62"/>
    <mergeCell ref="D56:D57"/>
    <mergeCell ref="B67:C67"/>
    <mergeCell ref="D68:D69"/>
    <mergeCell ref="D70:D71"/>
    <mergeCell ref="B70:B71"/>
    <mergeCell ref="A26:A27"/>
    <mergeCell ref="A34:A35"/>
    <mergeCell ref="D34:D35"/>
    <mergeCell ref="B36:C36"/>
    <mergeCell ref="B37:C37"/>
    <mergeCell ref="B38:C38"/>
    <mergeCell ref="A39:A40"/>
    <mergeCell ref="B39:B40"/>
    <mergeCell ref="D39:D40"/>
    <mergeCell ref="A28:A30"/>
    <mergeCell ref="B28:B30"/>
    <mergeCell ref="B34:B35"/>
    <mergeCell ref="B172:I172"/>
    <mergeCell ref="B185:C185"/>
    <mergeCell ref="B108:B109"/>
    <mergeCell ref="B123:C123"/>
    <mergeCell ref="B124:C124"/>
    <mergeCell ref="B125:B126"/>
    <mergeCell ref="B135:C135"/>
    <mergeCell ref="B136:B137"/>
    <mergeCell ref="B138:B140"/>
    <mergeCell ref="B146:C146"/>
    <mergeCell ref="B147:C147"/>
    <mergeCell ref="B154:C154"/>
    <mergeCell ref="B155:B158"/>
    <mergeCell ref="B168:C168"/>
    <mergeCell ref="B169:B171"/>
    <mergeCell ref="D165:D166"/>
    <mergeCell ref="B167:C167"/>
    <mergeCell ref="B110:C110"/>
    <mergeCell ref="B111:C111"/>
    <mergeCell ref="B112:B113"/>
    <mergeCell ref="B132:C132"/>
    <mergeCell ref="B145:I145"/>
    <mergeCell ref="B162:I162"/>
    <mergeCell ref="B163:C163"/>
    <mergeCell ref="B186:C186"/>
    <mergeCell ref="A10:A13"/>
    <mergeCell ref="B10:B13"/>
    <mergeCell ref="D10:D13"/>
    <mergeCell ref="D136:D137"/>
    <mergeCell ref="G10:G13"/>
    <mergeCell ref="A15:I15"/>
    <mergeCell ref="B16:C16"/>
    <mergeCell ref="A17:I17"/>
    <mergeCell ref="B18:B19"/>
    <mergeCell ref="A18:A19"/>
    <mergeCell ref="D18:D19"/>
    <mergeCell ref="B20:B21"/>
    <mergeCell ref="A20:A21"/>
    <mergeCell ref="D20:D21"/>
    <mergeCell ref="B23:C23"/>
    <mergeCell ref="F10:F13"/>
    <mergeCell ref="E10:E13"/>
    <mergeCell ref="H10:H13"/>
    <mergeCell ref="I10:I13"/>
    <mergeCell ref="A68:A69"/>
    <mergeCell ref="A70:A71"/>
    <mergeCell ref="A89:A90"/>
    <mergeCell ref="B89:B90"/>
    <mergeCell ref="B119:C119"/>
    <mergeCell ref="D120:D121"/>
    <mergeCell ref="B122:C122"/>
    <mergeCell ref="A138:A140"/>
    <mergeCell ref="D138:D140"/>
    <mergeCell ref="B141:B142"/>
    <mergeCell ref="A141:A142"/>
    <mergeCell ref="D141:D142"/>
    <mergeCell ref="B143:B144"/>
    <mergeCell ref="A143:A144"/>
    <mergeCell ref="D143:D144"/>
    <mergeCell ref="A125:A126"/>
    <mergeCell ref="D125:D126"/>
    <mergeCell ref="B127:C127"/>
    <mergeCell ref="D128:D131"/>
    <mergeCell ref="B128:B131"/>
    <mergeCell ref="A128:A131"/>
    <mergeCell ref="A133:A134"/>
    <mergeCell ref="B133:B134"/>
    <mergeCell ref="D133:D134"/>
    <mergeCell ref="A136:A137"/>
    <mergeCell ref="A155:A158"/>
    <mergeCell ref="D155:D158"/>
    <mergeCell ref="B159:C159"/>
    <mergeCell ref="B148:C148"/>
    <mergeCell ref="B149:C149"/>
    <mergeCell ref="B150:C150"/>
    <mergeCell ref="D146:D150"/>
    <mergeCell ref="B152:B153"/>
    <mergeCell ref="A152:A153"/>
    <mergeCell ref="D152:D153"/>
    <mergeCell ref="B151:I151"/>
    <mergeCell ref="B199:C199"/>
    <mergeCell ref="B200:C200"/>
    <mergeCell ref="A196:A197"/>
    <mergeCell ref="D196:D197"/>
    <mergeCell ref="B201:I201"/>
    <mergeCell ref="B203:C203"/>
    <mergeCell ref="B202:I202"/>
    <mergeCell ref="B204:C204"/>
    <mergeCell ref="B190:C190"/>
    <mergeCell ref="B191:C191"/>
    <mergeCell ref="A192:A193"/>
    <mergeCell ref="B192:B193"/>
    <mergeCell ref="D192:D193"/>
    <mergeCell ref="B194:C194"/>
    <mergeCell ref="B195:C195"/>
    <mergeCell ref="B196:B197"/>
    <mergeCell ref="B198:C198"/>
    <mergeCell ref="B206:I206"/>
    <mergeCell ref="D207:D208"/>
    <mergeCell ref="B210:C210"/>
    <mergeCell ref="B211:C211"/>
    <mergeCell ref="D210:D211"/>
    <mergeCell ref="B209:I209"/>
    <mergeCell ref="D212:D214"/>
    <mergeCell ref="B205:C205"/>
    <mergeCell ref="B207:C207"/>
    <mergeCell ref="B208:C208"/>
    <mergeCell ref="B223:C223"/>
    <mergeCell ref="B224:C224"/>
    <mergeCell ref="B247:C247"/>
    <mergeCell ref="B216:I216"/>
    <mergeCell ref="A217:A218"/>
    <mergeCell ref="A219:A220"/>
    <mergeCell ref="A212:A214"/>
    <mergeCell ref="B215:C215"/>
    <mergeCell ref="B217:B218"/>
    <mergeCell ref="D217:D218"/>
    <mergeCell ref="B219:B220"/>
    <mergeCell ref="D219:D220"/>
    <mergeCell ref="B221:C221"/>
    <mergeCell ref="B222:C222"/>
    <mergeCell ref="B212:B214"/>
    <mergeCell ref="B245:B246"/>
    <mergeCell ref="A245:A246"/>
    <mergeCell ref="A225:A227"/>
    <mergeCell ref="A228:A229"/>
    <mergeCell ref="A230:A231"/>
    <mergeCell ref="A232:A235"/>
    <mergeCell ref="A236:A239"/>
    <mergeCell ref="B303:C303"/>
    <mergeCell ref="B304:C304"/>
    <mergeCell ref="B306:C306"/>
    <mergeCell ref="I263:I264"/>
    <mergeCell ref="B249:C249"/>
    <mergeCell ref="B269:C269"/>
    <mergeCell ref="B268:C268"/>
    <mergeCell ref="B266:C266"/>
    <mergeCell ref="B267:C267"/>
    <mergeCell ref="B258:C258"/>
    <mergeCell ref="B259:C259"/>
    <mergeCell ref="B260:C260"/>
    <mergeCell ref="B261:C261"/>
    <mergeCell ref="B262:C262"/>
    <mergeCell ref="B265:C265"/>
    <mergeCell ref="D250:D251"/>
    <mergeCell ref="D271:D272"/>
    <mergeCell ref="B271:B272"/>
    <mergeCell ref="B280:C280"/>
    <mergeCell ref="B281:I281"/>
    <mergeCell ref="B282:C282"/>
    <mergeCell ref="B283:C283"/>
    <mergeCell ref="B284:C284"/>
    <mergeCell ref="B285:C285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5"/>
  <sheetViews>
    <sheetView tabSelected="1" view="pageBreakPreview" topLeftCell="A7" zoomScaleSheetLayoutView="100" workbookViewId="0">
      <selection activeCell="C21" sqref="C21"/>
    </sheetView>
  </sheetViews>
  <sheetFormatPr defaultRowHeight="15" x14ac:dyDescent="0.25"/>
  <cols>
    <col min="1" max="1" width="3.140625" style="113" customWidth="1"/>
    <col min="2" max="2" width="54.42578125" style="113" customWidth="1"/>
    <col min="3" max="3" width="14.42578125" style="113" customWidth="1"/>
    <col min="4" max="4" width="25.7109375" style="113" customWidth="1"/>
    <col min="5" max="5" width="0.28515625" style="113" customWidth="1"/>
    <col min="6" max="6" width="7" style="113" customWidth="1"/>
    <col min="7" max="16384" width="9.140625" style="113"/>
  </cols>
  <sheetData>
    <row r="1" spans="1:7" ht="18.75" x14ac:dyDescent="0.3">
      <c r="C1" s="9" t="s">
        <v>4</v>
      </c>
      <c r="D1" s="9"/>
      <c r="E1" s="9"/>
      <c r="F1" s="6"/>
      <c r="G1" s="6"/>
    </row>
    <row r="2" spans="1:7" ht="18.75" x14ac:dyDescent="0.3">
      <c r="C2" s="9" t="s">
        <v>68</v>
      </c>
      <c r="D2" s="9"/>
      <c r="E2" s="9"/>
      <c r="F2" s="6"/>
      <c r="G2" s="6"/>
    </row>
    <row r="3" spans="1:7" ht="18.75" x14ac:dyDescent="0.3">
      <c r="C3" s="9" t="s">
        <v>655</v>
      </c>
      <c r="D3" s="9"/>
      <c r="E3" s="9"/>
      <c r="F3" s="6"/>
      <c r="G3" s="6"/>
    </row>
    <row r="4" spans="1:7" ht="18.75" x14ac:dyDescent="0.3">
      <c r="C4" s="9" t="s">
        <v>691</v>
      </c>
      <c r="D4" s="9"/>
      <c r="E4" s="9"/>
      <c r="F4" s="6"/>
      <c r="G4" s="6"/>
    </row>
    <row r="5" spans="1:7" ht="18.75" x14ac:dyDescent="0.3">
      <c r="C5" s="9" t="s">
        <v>692</v>
      </c>
      <c r="D5" s="9"/>
      <c r="E5" s="9"/>
      <c r="F5" s="6"/>
      <c r="G5" s="6"/>
    </row>
    <row r="6" spans="1:7" ht="18.75" customHeight="1" x14ac:dyDescent="0.3">
      <c r="A6" s="350" t="s">
        <v>97</v>
      </c>
      <c r="B6" s="350"/>
      <c r="C6" s="350"/>
      <c r="D6" s="350"/>
      <c r="E6" s="184"/>
      <c r="F6" s="184"/>
    </row>
    <row r="7" spans="1:7" ht="18.75" customHeight="1" x14ac:dyDescent="0.3">
      <c r="A7" s="350" t="s">
        <v>117</v>
      </c>
      <c r="B7" s="350"/>
      <c r="C7" s="350"/>
      <c r="D7" s="350"/>
      <c r="E7" s="184"/>
      <c r="F7" s="184"/>
    </row>
    <row r="8" spans="1:7" ht="18.75" customHeight="1" x14ac:dyDescent="0.3">
      <c r="A8" s="350"/>
      <c r="B8" s="350"/>
      <c r="C8" s="350"/>
      <c r="D8" s="350"/>
      <c r="E8" s="184"/>
      <c r="F8" s="184"/>
    </row>
    <row r="9" spans="1:7" ht="18.75" x14ac:dyDescent="0.3">
      <c r="A9" s="354"/>
      <c r="B9" s="353" t="s">
        <v>96</v>
      </c>
      <c r="C9" s="352" t="s">
        <v>98</v>
      </c>
      <c r="D9" s="351" t="s">
        <v>121</v>
      </c>
      <c r="E9" s="6"/>
      <c r="F9" s="6"/>
    </row>
    <row r="10" spans="1:7" ht="9" customHeight="1" x14ac:dyDescent="0.3">
      <c r="A10" s="354"/>
      <c r="B10" s="353"/>
      <c r="C10" s="352"/>
      <c r="D10" s="351"/>
      <c r="E10" s="6"/>
      <c r="F10" s="6"/>
    </row>
    <row r="11" spans="1:7" ht="7.5" customHeight="1" x14ac:dyDescent="0.3">
      <c r="A11" s="354"/>
      <c r="B11" s="353"/>
      <c r="C11" s="352"/>
      <c r="D11" s="351"/>
      <c r="E11" s="194"/>
      <c r="F11" s="194"/>
    </row>
    <row r="12" spans="1:7" ht="4.5" customHeight="1" x14ac:dyDescent="0.3">
      <c r="A12" s="354"/>
      <c r="B12" s="353"/>
      <c r="C12" s="352"/>
      <c r="D12" s="351"/>
      <c r="E12" s="194"/>
      <c r="F12" s="194"/>
    </row>
    <row r="13" spans="1:7" ht="21" customHeight="1" x14ac:dyDescent="0.3">
      <c r="A13" s="354"/>
      <c r="B13" s="353"/>
      <c r="C13" s="352"/>
      <c r="D13" s="351"/>
      <c r="E13" s="195"/>
      <c r="F13" s="185"/>
    </row>
    <row r="14" spans="1:7" ht="18.75" x14ac:dyDescent="0.3">
      <c r="A14" s="12">
        <v>1</v>
      </c>
      <c r="B14" s="12" t="s">
        <v>124</v>
      </c>
      <c r="C14" s="186" t="s">
        <v>118</v>
      </c>
      <c r="D14" s="193">
        <v>10.27</v>
      </c>
      <c r="E14" s="187"/>
      <c r="F14" s="185"/>
    </row>
    <row r="15" spans="1:7" ht="18.75" x14ac:dyDescent="0.3">
      <c r="A15" s="12">
        <f>A14+1</f>
        <v>2</v>
      </c>
      <c r="B15" s="12" t="s">
        <v>677</v>
      </c>
      <c r="C15" s="186" t="s">
        <v>118</v>
      </c>
      <c r="D15" s="193">
        <v>10.17</v>
      </c>
      <c r="E15" s="187"/>
      <c r="F15" s="185"/>
    </row>
    <row r="16" spans="1:7" ht="18.75" x14ac:dyDescent="0.3">
      <c r="A16" s="12">
        <f t="shared" ref="A16:A22" si="0">A15+1</f>
        <v>3</v>
      </c>
      <c r="B16" s="12" t="s">
        <v>125</v>
      </c>
      <c r="C16" s="186" t="s">
        <v>118</v>
      </c>
      <c r="D16" s="193">
        <v>8.07</v>
      </c>
      <c r="E16" s="188"/>
      <c r="F16" s="194"/>
    </row>
    <row r="17" spans="1:9" ht="18.75" x14ac:dyDescent="0.3">
      <c r="A17" s="12">
        <f t="shared" si="0"/>
        <v>4</v>
      </c>
      <c r="B17" s="12" t="s">
        <v>678</v>
      </c>
      <c r="C17" s="186" t="s">
        <v>118</v>
      </c>
      <c r="D17" s="193">
        <v>7.97</v>
      </c>
      <c r="E17" s="188"/>
      <c r="F17" s="194"/>
    </row>
    <row r="18" spans="1:9" ht="18.75" x14ac:dyDescent="0.3">
      <c r="A18" s="12">
        <f t="shared" si="0"/>
        <v>5</v>
      </c>
      <c r="B18" s="12" t="s">
        <v>123</v>
      </c>
      <c r="C18" s="186" t="s">
        <v>118</v>
      </c>
      <c r="D18" s="193">
        <v>5.18</v>
      </c>
      <c r="E18" s="188"/>
      <c r="F18" s="194"/>
    </row>
    <row r="19" spans="1:9" ht="18.75" x14ac:dyDescent="0.3">
      <c r="A19" s="12">
        <f t="shared" si="0"/>
        <v>6</v>
      </c>
      <c r="B19" s="12" t="s">
        <v>122</v>
      </c>
      <c r="C19" s="186" t="s">
        <v>118</v>
      </c>
      <c r="D19" s="193">
        <v>4.96</v>
      </c>
      <c r="E19" s="188"/>
      <c r="F19" s="194"/>
    </row>
    <row r="20" spans="1:9" ht="18.75" x14ac:dyDescent="0.3">
      <c r="A20" s="12">
        <f t="shared" si="0"/>
        <v>7</v>
      </c>
      <c r="B20" s="12" t="s">
        <v>119</v>
      </c>
      <c r="C20" s="485" t="s">
        <v>100</v>
      </c>
      <c r="D20" s="193">
        <v>2.97</v>
      </c>
      <c r="E20" s="188"/>
      <c r="F20" s="194"/>
    </row>
    <row r="21" spans="1:9" ht="18.75" x14ac:dyDescent="0.3">
      <c r="A21" s="12">
        <f t="shared" si="0"/>
        <v>8</v>
      </c>
      <c r="B21" s="12" t="s">
        <v>120</v>
      </c>
      <c r="C21" s="485" t="s">
        <v>100</v>
      </c>
      <c r="D21" s="193">
        <v>2.3199999999999998</v>
      </c>
      <c r="E21" s="188"/>
      <c r="F21" s="194"/>
    </row>
    <row r="22" spans="1:9" ht="18.75" x14ac:dyDescent="0.3">
      <c r="A22" s="12">
        <f t="shared" si="0"/>
        <v>9</v>
      </c>
      <c r="B22" s="12" t="s">
        <v>685</v>
      </c>
      <c r="C22" s="186" t="s">
        <v>118</v>
      </c>
      <c r="D22" s="193">
        <v>9.86</v>
      </c>
      <c r="E22" s="194"/>
      <c r="F22" s="194"/>
    </row>
    <row r="23" spans="1:9" ht="18.75" x14ac:dyDescent="0.3">
      <c r="A23" s="11"/>
      <c r="B23" s="11"/>
      <c r="C23" s="11"/>
      <c r="D23" s="189"/>
      <c r="E23" s="188"/>
      <c r="F23" s="194"/>
    </row>
    <row r="24" spans="1:9" ht="18.75" x14ac:dyDescent="0.3">
      <c r="A24" s="11"/>
      <c r="B24" s="9" t="s">
        <v>128</v>
      </c>
      <c r="C24" s="9"/>
      <c r="D24" s="9"/>
      <c r="E24" s="9"/>
      <c r="F24" s="9"/>
      <c r="G24" s="9"/>
      <c r="H24" s="9"/>
      <c r="I24" s="9"/>
    </row>
    <row r="25" spans="1:9" ht="18.75" x14ac:dyDescent="0.3">
      <c r="A25" s="11"/>
      <c r="B25" s="13" t="s">
        <v>116</v>
      </c>
      <c r="C25" s="9"/>
      <c r="D25" s="9"/>
      <c r="E25" s="9"/>
      <c r="F25" s="9"/>
      <c r="G25" s="9"/>
      <c r="H25" s="9"/>
      <c r="I25" s="9"/>
    </row>
    <row r="26" spans="1:9" ht="18.75" x14ac:dyDescent="0.3">
      <c r="A26" s="194"/>
      <c r="B26" s="194"/>
      <c r="C26" s="194"/>
      <c r="D26" s="188"/>
      <c r="E26" s="188"/>
      <c r="F26" s="194"/>
    </row>
    <row r="27" spans="1:9" ht="18.75" x14ac:dyDescent="0.3">
      <c r="A27" s="194"/>
      <c r="B27" s="194"/>
      <c r="C27" s="194"/>
      <c r="D27" s="188"/>
      <c r="E27" s="188"/>
      <c r="F27" s="194"/>
    </row>
    <row r="28" spans="1:9" ht="18.75" x14ac:dyDescent="0.3">
      <c r="A28" s="194"/>
      <c r="B28" s="194"/>
      <c r="C28" s="194"/>
      <c r="D28" s="188"/>
      <c r="E28" s="188"/>
      <c r="F28" s="194"/>
    </row>
    <row r="29" spans="1:9" ht="18.75" x14ac:dyDescent="0.3">
      <c r="A29" s="194"/>
      <c r="B29" s="348"/>
      <c r="C29" s="348"/>
      <c r="D29" s="348"/>
      <c r="E29" s="348"/>
      <c r="F29" s="348"/>
    </row>
    <row r="30" spans="1:9" ht="18.75" x14ac:dyDescent="0.3">
      <c r="A30" s="194"/>
      <c r="B30" s="194"/>
      <c r="C30" s="194"/>
      <c r="D30" s="188"/>
      <c r="E30" s="188"/>
      <c r="F30" s="194"/>
    </row>
    <row r="31" spans="1:9" ht="18.75" x14ac:dyDescent="0.3">
      <c r="A31" s="194"/>
      <c r="B31" s="194"/>
      <c r="C31" s="194"/>
      <c r="D31" s="188"/>
      <c r="E31" s="188"/>
      <c r="F31" s="194"/>
    </row>
    <row r="32" spans="1:9" ht="18.75" x14ac:dyDescent="0.3">
      <c r="A32" s="194"/>
      <c r="B32" s="194"/>
      <c r="C32" s="194"/>
      <c r="D32" s="188"/>
      <c r="E32" s="188"/>
      <c r="F32" s="194"/>
    </row>
    <row r="33" spans="1:6" ht="18.75" x14ac:dyDescent="0.3">
      <c r="A33" s="194"/>
      <c r="B33" s="194"/>
      <c r="C33" s="194"/>
      <c r="D33" s="188"/>
      <c r="E33" s="188"/>
      <c r="F33" s="194"/>
    </row>
    <row r="34" spans="1:6" ht="18.75" x14ac:dyDescent="0.3">
      <c r="A34" s="194"/>
      <c r="B34" s="349"/>
      <c r="C34" s="349"/>
      <c r="D34" s="349"/>
      <c r="E34" s="349"/>
      <c r="F34" s="349"/>
    </row>
    <row r="35" spans="1:6" ht="18.75" x14ac:dyDescent="0.3">
      <c r="A35" s="194"/>
      <c r="B35" s="349"/>
      <c r="C35" s="349"/>
      <c r="D35" s="349"/>
      <c r="E35" s="349"/>
      <c r="F35" s="349"/>
    </row>
    <row r="36" spans="1:6" ht="18.75" x14ac:dyDescent="0.3">
      <c r="A36" s="194"/>
      <c r="B36" s="195"/>
      <c r="C36" s="195"/>
      <c r="D36" s="195"/>
      <c r="E36" s="195"/>
      <c r="F36" s="195"/>
    </row>
    <row r="37" spans="1:6" ht="18.75" x14ac:dyDescent="0.3">
      <c r="A37" s="194"/>
      <c r="B37" s="195"/>
      <c r="C37" s="195"/>
      <c r="D37" s="195"/>
      <c r="E37" s="195"/>
      <c r="F37" s="195"/>
    </row>
    <row r="38" spans="1:6" ht="18.75" x14ac:dyDescent="0.3">
      <c r="A38" s="194"/>
      <c r="B38" s="195"/>
      <c r="C38" s="195"/>
      <c r="D38" s="195"/>
      <c r="E38" s="195"/>
      <c r="F38" s="195"/>
    </row>
    <row r="39" spans="1:6" ht="18.75" x14ac:dyDescent="0.3">
      <c r="A39" s="194"/>
      <c r="B39" s="195"/>
      <c r="C39" s="195"/>
      <c r="D39" s="195"/>
      <c r="E39" s="195"/>
      <c r="F39" s="195"/>
    </row>
    <row r="40" spans="1:6" ht="18.75" x14ac:dyDescent="0.3">
      <c r="A40" s="194"/>
      <c r="B40" s="195"/>
      <c r="C40" s="195"/>
      <c r="D40" s="195"/>
      <c r="E40" s="195"/>
      <c r="F40" s="195"/>
    </row>
    <row r="41" spans="1:6" ht="18.75" x14ac:dyDescent="0.3">
      <c r="A41" s="194"/>
      <c r="B41" s="195"/>
      <c r="C41" s="195"/>
      <c r="D41" s="195"/>
      <c r="E41" s="195"/>
      <c r="F41" s="195"/>
    </row>
    <row r="42" spans="1:6" ht="18.75" x14ac:dyDescent="0.3">
      <c r="A42" s="194"/>
      <c r="B42" s="195"/>
      <c r="C42" s="195"/>
      <c r="D42" s="195"/>
      <c r="E42" s="195"/>
      <c r="F42" s="195"/>
    </row>
    <row r="43" spans="1:6" ht="18.75" x14ac:dyDescent="0.3">
      <c r="A43" s="194"/>
      <c r="B43" s="195"/>
      <c r="C43" s="195"/>
      <c r="D43" s="195"/>
      <c r="E43" s="195"/>
      <c r="F43" s="195"/>
    </row>
    <row r="44" spans="1:6" ht="18.75" x14ac:dyDescent="0.3">
      <c r="A44" s="194"/>
      <c r="B44" s="195"/>
      <c r="C44" s="195"/>
      <c r="D44" s="195"/>
      <c r="E44" s="195"/>
      <c r="F44" s="195"/>
    </row>
    <row r="45" spans="1:6" ht="18.75" x14ac:dyDescent="0.3">
      <c r="A45" s="194"/>
      <c r="B45" s="194"/>
      <c r="C45" s="194"/>
      <c r="D45" s="188"/>
      <c r="E45" s="188"/>
      <c r="F45" s="194"/>
    </row>
    <row r="46" spans="1:6" ht="18.75" x14ac:dyDescent="0.3">
      <c r="A46" s="194"/>
      <c r="B46" s="194"/>
      <c r="C46" s="194"/>
      <c r="D46" s="188"/>
      <c r="E46" s="188"/>
      <c r="F46" s="194"/>
    </row>
    <row r="47" spans="1:6" ht="18.75" x14ac:dyDescent="0.3">
      <c r="A47" s="194"/>
      <c r="B47" s="194"/>
      <c r="C47" s="194"/>
      <c r="D47" s="188"/>
      <c r="E47" s="188"/>
      <c r="F47" s="194"/>
    </row>
    <row r="48" spans="1:6" ht="18.75" x14ac:dyDescent="0.3">
      <c r="A48" s="194"/>
      <c r="B48" s="194"/>
      <c r="C48" s="194"/>
      <c r="D48" s="188"/>
      <c r="E48" s="188"/>
      <c r="F48" s="194"/>
    </row>
    <row r="49" spans="1:6" ht="18.75" x14ac:dyDescent="0.3">
      <c r="A49" s="194"/>
      <c r="B49" s="194"/>
      <c r="C49" s="194"/>
      <c r="D49" s="188"/>
      <c r="E49" s="188"/>
      <c r="F49" s="194"/>
    </row>
    <row r="50" spans="1:6" ht="18.75" x14ac:dyDescent="0.3">
      <c r="A50" s="194"/>
      <c r="B50" s="194"/>
      <c r="C50" s="194"/>
      <c r="D50" s="188"/>
      <c r="E50" s="188"/>
      <c r="F50" s="194"/>
    </row>
    <row r="51" spans="1:6" ht="18.75" x14ac:dyDescent="0.3">
      <c r="A51" s="194"/>
      <c r="B51" s="194"/>
      <c r="C51" s="194"/>
      <c r="D51" s="188"/>
      <c r="E51" s="188"/>
      <c r="F51" s="194"/>
    </row>
    <row r="52" spans="1:6" ht="18.75" x14ac:dyDescent="0.3">
      <c r="A52" s="6"/>
      <c r="B52" s="6"/>
      <c r="C52" s="6"/>
      <c r="D52" s="6"/>
      <c r="E52" s="6"/>
      <c r="F52" s="6"/>
    </row>
    <row r="53" spans="1:6" ht="18.75" x14ac:dyDescent="0.3">
      <c r="A53" s="6"/>
      <c r="B53" s="6"/>
      <c r="C53" s="6"/>
      <c r="D53" s="6"/>
      <c r="E53" s="6"/>
      <c r="F53" s="6"/>
    </row>
    <row r="54" spans="1:6" ht="18.75" x14ac:dyDescent="0.3">
      <c r="A54" s="6"/>
      <c r="B54" s="6"/>
      <c r="C54" s="6"/>
      <c r="D54" s="6"/>
      <c r="E54" s="6"/>
      <c r="F54" s="6"/>
    </row>
    <row r="55" spans="1:6" ht="18.75" x14ac:dyDescent="0.3">
      <c r="A55" s="6"/>
      <c r="B55" s="6"/>
      <c r="C55" s="6"/>
      <c r="D55" s="6"/>
      <c r="E55" s="6"/>
      <c r="F55" s="6"/>
    </row>
    <row r="56" spans="1:6" ht="18.75" x14ac:dyDescent="0.3">
      <c r="A56" s="6"/>
      <c r="B56" s="6"/>
      <c r="C56" s="6"/>
      <c r="D56" s="6"/>
      <c r="E56" s="6"/>
      <c r="F56" s="6"/>
    </row>
    <row r="57" spans="1:6" ht="18.75" x14ac:dyDescent="0.3">
      <c r="A57" s="6"/>
      <c r="B57" s="6"/>
      <c r="C57" s="6"/>
      <c r="D57" s="6"/>
      <c r="E57" s="6"/>
      <c r="F57" s="6"/>
    </row>
    <row r="58" spans="1:6" ht="18.75" customHeight="1" x14ac:dyDescent="0.3">
      <c r="A58" s="6"/>
      <c r="B58" s="6"/>
      <c r="C58" s="6"/>
      <c r="D58" s="6"/>
      <c r="E58" s="6"/>
      <c r="F58" s="6"/>
    </row>
    <row r="59" spans="1:6" ht="18.75" x14ac:dyDescent="0.3">
      <c r="A59" s="6"/>
      <c r="B59" s="6"/>
      <c r="C59" s="6"/>
      <c r="D59" s="6"/>
      <c r="E59" s="6"/>
      <c r="F59" s="6"/>
    </row>
    <row r="60" spans="1:6" ht="9.75" customHeight="1" x14ac:dyDescent="0.3">
      <c r="A60" s="6"/>
      <c r="B60" s="6"/>
      <c r="C60" s="6"/>
      <c r="D60" s="6"/>
      <c r="E60" s="6"/>
      <c r="F60" s="6"/>
    </row>
    <row r="61" spans="1:6" ht="11.25" customHeight="1" x14ac:dyDescent="0.3">
      <c r="A61" s="6"/>
      <c r="B61" s="6"/>
      <c r="C61" s="6"/>
      <c r="D61" s="6"/>
      <c r="E61" s="6"/>
      <c r="F61" s="6"/>
    </row>
    <row r="62" spans="1:6" ht="6" customHeight="1" x14ac:dyDescent="0.3">
      <c r="A62" s="6"/>
      <c r="B62" s="6"/>
      <c r="C62" s="6"/>
      <c r="D62" s="6"/>
      <c r="E62" s="6"/>
      <c r="F62" s="6"/>
    </row>
    <row r="63" spans="1:6" ht="18.75" customHeight="1" x14ac:dyDescent="0.3">
      <c r="A63" s="6"/>
      <c r="B63" s="6"/>
      <c r="C63" s="6"/>
      <c r="D63" s="6"/>
      <c r="E63" s="6"/>
      <c r="F63" s="6"/>
    </row>
    <row r="64" spans="1:6" ht="18.75" x14ac:dyDescent="0.3">
      <c r="A64" s="6"/>
      <c r="B64" s="6"/>
      <c r="C64" s="6"/>
      <c r="D64" s="6"/>
      <c r="E64" s="6"/>
      <c r="F64" s="6"/>
    </row>
    <row r="65" spans="1:6" ht="18.75" x14ac:dyDescent="0.3">
      <c r="A65" s="6"/>
      <c r="B65" s="6"/>
      <c r="C65" s="6"/>
      <c r="D65" s="6"/>
      <c r="E65" s="6"/>
      <c r="F65" s="6"/>
    </row>
    <row r="66" spans="1:6" ht="18.75" x14ac:dyDescent="0.3">
      <c r="A66" s="6"/>
      <c r="B66" s="6"/>
      <c r="C66" s="6"/>
      <c r="D66" s="6"/>
      <c r="E66" s="6"/>
      <c r="F66" s="6"/>
    </row>
    <row r="67" spans="1:6" ht="21" customHeight="1" x14ac:dyDescent="0.3">
      <c r="A67" s="6"/>
      <c r="B67" s="6"/>
      <c r="C67" s="6"/>
      <c r="D67" s="6"/>
      <c r="E67" s="6"/>
      <c r="F67" s="6"/>
    </row>
    <row r="68" spans="1:6" ht="18.75" x14ac:dyDescent="0.3">
      <c r="A68" s="6"/>
      <c r="B68" s="6"/>
      <c r="C68" s="6"/>
      <c r="D68" s="6"/>
      <c r="E68" s="6"/>
      <c r="F68" s="6"/>
    </row>
    <row r="69" spans="1:6" ht="18.75" x14ac:dyDescent="0.3">
      <c r="A69" s="6"/>
      <c r="B69" s="6"/>
      <c r="C69" s="6"/>
      <c r="D69" s="6"/>
      <c r="E69" s="6"/>
      <c r="F69" s="6"/>
    </row>
    <row r="70" spans="1:6" ht="18.75" x14ac:dyDescent="0.3">
      <c r="A70" s="6"/>
    </row>
    <row r="71" spans="1:6" ht="18.75" x14ac:dyDescent="0.3">
      <c r="A71" s="6"/>
    </row>
    <row r="72" spans="1:6" ht="18.75" x14ac:dyDescent="0.3">
      <c r="A72" s="6"/>
    </row>
    <row r="73" spans="1:6" ht="18.75" x14ac:dyDescent="0.3">
      <c r="A73" s="6"/>
    </row>
    <row r="74" spans="1:6" ht="18.75" x14ac:dyDescent="0.3">
      <c r="A74" s="6"/>
    </row>
    <row r="75" spans="1:6" ht="18.75" x14ac:dyDescent="0.3">
      <c r="A75" s="6"/>
    </row>
    <row r="76" spans="1:6" ht="18.75" x14ac:dyDescent="0.3">
      <c r="A76" s="6"/>
    </row>
    <row r="77" spans="1:6" ht="18.75" x14ac:dyDescent="0.3">
      <c r="A77" s="6"/>
    </row>
    <row r="78" spans="1:6" ht="18.75" x14ac:dyDescent="0.3">
      <c r="A78" s="6"/>
    </row>
    <row r="79" spans="1:6" ht="18.75" x14ac:dyDescent="0.3">
      <c r="A79" s="6"/>
    </row>
    <row r="80" spans="1:6" ht="18.75" x14ac:dyDescent="0.3">
      <c r="A80" s="6"/>
    </row>
    <row r="81" spans="1:1" ht="18.75" x14ac:dyDescent="0.3">
      <c r="A81" s="6"/>
    </row>
    <row r="82" spans="1:1" ht="18.75" x14ac:dyDescent="0.3">
      <c r="A82" s="6"/>
    </row>
    <row r="83" spans="1:1" ht="18.75" x14ac:dyDescent="0.3">
      <c r="A83" s="6"/>
    </row>
    <row r="84" spans="1:1" ht="18.75" x14ac:dyDescent="0.3">
      <c r="A84" s="6"/>
    </row>
    <row r="85" spans="1:1" ht="18.75" x14ac:dyDescent="0.3">
      <c r="A85" s="6"/>
    </row>
    <row r="86" spans="1:1" ht="18.75" x14ac:dyDescent="0.3">
      <c r="A86" s="6"/>
    </row>
    <row r="87" spans="1:1" ht="18.75" x14ac:dyDescent="0.3">
      <c r="A87" s="6"/>
    </row>
    <row r="88" spans="1:1" ht="18.75" x14ac:dyDescent="0.3">
      <c r="A88" s="6"/>
    </row>
    <row r="89" spans="1:1" ht="18.75" x14ac:dyDescent="0.3">
      <c r="A89" s="6"/>
    </row>
    <row r="90" spans="1:1" ht="18.75" x14ac:dyDescent="0.3">
      <c r="A90" s="6"/>
    </row>
    <row r="91" spans="1:1" ht="18.75" x14ac:dyDescent="0.3">
      <c r="A91" s="6"/>
    </row>
    <row r="92" spans="1:1" ht="18.75" x14ac:dyDescent="0.3">
      <c r="A92" s="6"/>
    </row>
    <row r="93" spans="1:1" ht="18.75" x14ac:dyDescent="0.3">
      <c r="A93" s="6"/>
    </row>
    <row r="94" spans="1:1" ht="18.75" x14ac:dyDescent="0.3">
      <c r="A94" s="6"/>
    </row>
    <row r="95" spans="1:1" ht="18.75" x14ac:dyDescent="0.3">
      <c r="A95" s="6"/>
    </row>
    <row r="96" spans="1:1" ht="18.75" x14ac:dyDescent="0.3">
      <c r="A96" s="6"/>
    </row>
    <row r="97" spans="1:1" ht="18.75" x14ac:dyDescent="0.3">
      <c r="A97" s="6"/>
    </row>
    <row r="98" spans="1:1" ht="18.75" x14ac:dyDescent="0.3">
      <c r="A98" s="6"/>
    </row>
    <row r="99" spans="1:1" ht="18.75" x14ac:dyDescent="0.3">
      <c r="A99" s="6"/>
    </row>
    <row r="100" spans="1:1" ht="18.75" x14ac:dyDescent="0.3">
      <c r="A100" s="6"/>
    </row>
    <row r="101" spans="1:1" ht="18.75" x14ac:dyDescent="0.3">
      <c r="A101" s="6"/>
    </row>
    <row r="102" spans="1:1" ht="18.75" x14ac:dyDescent="0.3">
      <c r="A102" s="6"/>
    </row>
    <row r="103" spans="1:1" ht="18.75" x14ac:dyDescent="0.3">
      <c r="A103" s="6"/>
    </row>
    <row r="104" spans="1:1" ht="18.75" x14ac:dyDescent="0.3">
      <c r="A104" s="6"/>
    </row>
    <row r="105" spans="1:1" ht="18.75" x14ac:dyDescent="0.3">
      <c r="A105" s="6"/>
    </row>
    <row r="106" spans="1:1" ht="18.75" x14ac:dyDescent="0.3">
      <c r="A106" s="6"/>
    </row>
    <row r="107" spans="1:1" ht="18.75" x14ac:dyDescent="0.3">
      <c r="A107" s="6"/>
    </row>
    <row r="108" spans="1:1" ht="18.75" x14ac:dyDescent="0.3">
      <c r="A108" s="6"/>
    </row>
    <row r="109" spans="1:1" ht="18.75" customHeight="1" x14ac:dyDescent="0.3">
      <c r="A109" s="6"/>
    </row>
    <row r="110" spans="1:1" ht="18.75" x14ac:dyDescent="0.3">
      <c r="A110" s="6"/>
    </row>
    <row r="111" spans="1:1" ht="10.5" customHeight="1" x14ac:dyDescent="0.3">
      <c r="A111" s="6"/>
    </row>
    <row r="112" spans="1:1" ht="9" customHeight="1" x14ac:dyDescent="0.3">
      <c r="A112" s="6"/>
    </row>
    <row r="113" spans="1:1" ht="7.5" customHeight="1" x14ac:dyDescent="0.3">
      <c r="A113" s="6"/>
    </row>
    <row r="114" spans="1:1" ht="19.5" customHeight="1" x14ac:dyDescent="0.3">
      <c r="A114" s="6"/>
    </row>
    <row r="115" spans="1:1" ht="18.75" customHeight="1" x14ac:dyDescent="0.3">
      <c r="A115" s="6"/>
    </row>
    <row r="116" spans="1:1" ht="18.75" x14ac:dyDescent="0.3">
      <c r="A116" s="6"/>
    </row>
    <row r="117" spans="1:1" ht="18.75" x14ac:dyDescent="0.3">
      <c r="A117" s="6"/>
    </row>
    <row r="118" spans="1:1" ht="18.75" x14ac:dyDescent="0.3">
      <c r="A118" s="6"/>
    </row>
    <row r="119" spans="1:1" ht="18.75" x14ac:dyDescent="0.3">
      <c r="A119" s="6"/>
    </row>
    <row r="120" spans="1:1" ht="18.75" x14ac:dyDescent="0.3">
      <c r="A120" s="6"/>
    </row>
    <row r="121" spans="1:1" ht="18.75" x14ac:dyDescent="0.3">
      <c r="A121" s="6"/>
    </row>
    <row r="122" spans="1:1" ht="18.75" x14ac:dyDescent="0.3">
      <c r="A122" s="6"/>
    </row>
    <row r="123" spans="1:1" ht="18.75" x14ac:dyDescent="0.3">
      <c r="A123" s="6"/>
    </row>
    <row r="124" spans="1:1" ht="18.75" x14ac:dyDescent="0.3">
      <c r="A124" s="6"/>
    </row>
    <row r="125" spans="1:1" ht="18.75" x14ac:dyDescent="0.3">
      <c r="A125" s="6"/>
    </row>
    <row r="126" spans="1:1" ht="18.75" x14ac:dyDescent="0.3">
      <c r="A126" s="6"/>
    </row>
    <row r="127" spans="1:1" ht="18.75" x14ac:dyDescent="0.3">
      <c r="A127" s="6"/>
    </row>
    <row r="128" spans="1:1" ht="18.75" x14ac:dyDescent="0.3">
      <c r="A128" s="6"/>
    </row>
    <row r="129" spans="1:1" ht="18.75" x14ac:dyDescent="0.3">
      <c r="A129" s="6"/>
    </row>
    <row r="130" spans="1:1" ht="18.75" x14ac:dyDescent="0.3">
      <c r="A130" s="6"/>
    </row>
    <row r="131" spans="1:1" ht="18.75" x14ac:dyDescent="0.3">
      <c r="A131" s="6"/>
    </row>
    <row r="132" spans="1:1" ht="18.75" x14ac:dyDescent="0.3">
      <c r="A132" s="6"/>
    </row>
    <row r="133" spans="1:1" ht="18.75" x14ac:dyDescent="0.3">
      <c r="A133" s="6"/>
    </row>
    <row r="134" spans="1:1" ht="18.75" x14ac:dyDescent="0.3">
      <c r="A134" s="6"/>
    </row>
    <row r="135" spans="1:1" ht="18.75" x14ac:dyDescent="0.3">
      <c r="A135" s="6"/>
    </row>
    <row r="136" spans="1:1" ht="18.75" x14ac:dyDescent="0.3">
      <c r="A136" s="6"/>
    </row>
    <row r="137" spans="1:1" ht="18.75" x14ac:dyDescent="0.3">
      <c r="A137" s="6"/>
    </row>
    <row r="138" spans="1:1" ht="18.75" x14ac:dyDescent="0.3">
      <c r="A138" s="6"/>
    </row>
    <row r="139" spans="1:1" ht="18.75" x14ac:dyDescent="0.3">
      <c r="A139" s="6"/>
    </row>
    <row r="140" spans="1:1" ht="18.75" x14ac:dyDescent="0.3">
      <c r="A140" s="6"/>
    </row>
    <row r="141" spans="1:1" ht="18.75" x14ac:dyDescent="0.3">
      <c r="A141" s="6"/>
    </row>
    <row r="142" spans="1:1" ht="18.75" x14ac:dyDescent="0.3">
      <c r="A142" s="6"/>
    </row>
    <row r="143" spans="1:1" ht="18.75" x14ac:dyDescent="0.3">
      <c r="A143" s="6"/>
    </row>
    <row r="144" spans="1:1" ht="18.75" x14ac:dyDescent="0.3">
      <c r="A144" s="6"/>
    </row>
    <row r="145" spans="1:1" ht="18.75" x14ac:dyDescent="0.3">
      <c r="A145" s="6"/>
    </row>
    <row r="146" spans="1:1" ht="18.75" x14ac:dyDescent="0.3">
      <c r="A146" s="6"/>
    </row>
    <row r="147" spans="1:1" ht="18.75" x14ac:dyDescent="0.3">
      <c r="A147" s="6"/>
    </row>
    <row r="148" spans="1:1" ht="18.75" x14ac:dyDescent="0.3">
      <c r="A148" s="6"/>
    </row>
    <row r="149" spans="1:1" ht="18.75" x14ac:dyDescent="0.3">
      <c r="A149" s="6"/>
    </row>
    <row r="150" spans="1:1" ht="18.75" x14ac:dyDescent="0.3">
      <c r="A150" s="6"/>
    </row>
    <row r="151" spans="1:1" ht="18.75" x14ac:dyDescent="0.3">
      <c r="A151" s="6"/>
    </row>
    <row r="152" spans="1:1" ht="18.75" x14ac:dyDescent="0.3">
      <c r="A152" s="6"/>
    </row>
    <row r="153" spans="1:1" ht="18.75" x14ac:dyDescent="0.3">
      <c r="A153" s="6"/>
    </row>
    <row r="154" spans="1:1" ht="18.75" x14ac:dyDescent="0.3">
      <c r="A154" s="6"/>
    </row>
    <row r="155" spans="1:1" ht="18.75" x14ac:dyDescent="0.3">
      <c r="A155" s="6"/>
    </row>
    <row r="156" spans="1:1" ht="18.75" x14ac:dyDescent="0.3">
      <c r="A156" s="6"/>
    </row>
    <row r="157" spans="1:1" ht="18.75" x14ac:dyDescent="0.3">
      <c r="A157" s="6"/>
    </row>
    <row r="158" spans="1:1" ht="18.75" x14ac:dyDescent="0.3">
      <c r="A158" s="6"/>
    </row>
    <row r="159" spans="1:1" ht="18.75" x14ac:dyDescent="0.3">
      <c r="A159" s="6"/>
    </row>
    <row r="160" spans="1:1" ht="18.75" x14ac:dyDescent="0.3">
      <c r="A160" s="6"/>
    </row>
    <row r="161" spans="1:1" ht="18.75" customHeight="1" x14ac:dyDescent="0.3">
      <c r="A161" s="6"/>
    </row>
    <row r="162" spans="1:1" ht="18.75" x14ac:dyDescent="0.3">
      <c r="A162" s="6"/>
    </row>
    <row r="163" spans="1:1" ht="10.5" customHeight="1" x14ac:dyDescent="0.3">
      <c r="A163" s="6"/>
    </row>
    <row r="164" spans="1:1" ht="10.5" customHeight="1" x14ac:dyDescent="0.3">
      <c r="A164" s="6"/>
    </row>
    <row r="165" spans="1:1" ht="18.75" customHeight="1" x14ac:dyDescent="0.3">
      <c r="A165" s="6"/>
    </row>
    <row r="166" spans="1:1" ht="18.75" x14ac:dyDescent="0.3">
      <c r="A166" s="6"/>
    </row>
    <row r="167" spans="1:1" ht="18.75" x14ac:dyDescent="0.3">
      <c r="A167" s="6"/>
    </row>
    <row r="168" spans="1:1" ht="18.75" x14ac:dyDescent="0.3">
      <c r="A168" s="6"/>
    </row>
    <row r="169" spans="1:1" ht="18.75" x14ac:dyDescent="0.3">
      <c r="A169" s="6"/>
    </row>
    <row r="170" spans="1:1" ht="18.75" x14ac:dyDescent="0.3">
      <c r="A170" s="6"/>
    </row>
    <row r="171" spans="1:1" ht="18.75" x14ac:dyDescent="0.3">
      <c r="A171" s="6"/>
    </row>
    <row r="172" spans="1:1" ht="18.75" x14ac:dyDescent="0.3">
      <c r="A172" s="6"/>
    </row>
    <row r="173" spans="1:1" ht="18.75" x14ac:dyDescent="0.3">
      <c r="A173" s="6"/>
    </row>
    <row r="174" spans="1:1" ht="18.75" x14ac:dyDescent="0.3">
      <c r="A174" s="6"/>
    </row>
    <row r="175" spans="1:1" ht="18.75" x14ac:dyDescent="0.3">
      <c r="A175" s="6"/>
    </row>
    <row r="176" spans="1:1" ht="18.75" x14ac:dyDescent="0.3">
      <c r="A176" s="6"/>
    </row>
    <row r="177" spans="1:1" ht="18.75" x14ac:dyDescent="0.3">
      <c r="A177" s="6"/>
    </row>
    <row r="178" spans="1:1" ht="18.75" x14ac:dyDescent="0.3">
      <c r="A178" s="6"/>
    </row>
    <row r="179" spans="1:1" ht="18.75" x14ac:dyDescent="0.3">
      <c r="A179" s="6"/>
    </row>
    <row r="180" spans="1:1" ht="18.75" x14ac:dyDescent="0.3">
      <c r="A180" s="6"/>
    </row>
    <row r="181" spans="1:1" ht="18.75" x14ac:dyDescent="0.3">
      <c r="A181" s="6"/>
    </row>
    <row r="182" spans="1:1" ht="18.75" x14ac:dyDescent="0.3">
      <c r="A182" s="6"/>
    </row>
    <row r="183" spans="1:1" ht="18.75" x14ac:dyDescent="0.3">
      <c r="A183" s="6"/>
    </row>
    <row r="184" spans="1:1" ht="18.75" x14ac:dyDescent="0.3">
      <c r="A184" s="6"/>
    </row>
    <row r="185" spans="1:1" ht="18.75" x14ac:dyDescent="0.3">
      <c r="A185" s="6"/>
    </row>
    <row r="186" spans="1:1" ht="18.75" x14ac:dyDescent="0.3">
      <c r="A186" s="6"/>
    </row>
    <row r="187" spans="1:1" ht="18.75" x14ac:dyDescent="0.3">
      <c r="A187" s="6"/>
    </row>
    <row r="188" spans="1:1" ht="18.75" x14ac:dyDescent="0.3">
      <c r="A188" s="6"/>
    </row>
    <row r="189" spans="1:1" ht="18.75" x14ac:dyDescent="0.3">
      <c r="A189" s="6"/>
    </row>
    <row r="190" spans="1:1" ht="18.75" x14ac:dyDescent="0.3">
      <c r="A190" s="6"/>
    </row>
    <row r="191" spans="1:1" ht="18.75" x14ac:dyDescent="0.3">
      <c r="A191" s="6"/>
    </row>
    <row r="192" spans="1:1" ht="18.75" x14ac:dyDescent="0.3">
      <c r="A192" s="6"/>
    </row>
    <row r="193" spans="1:1" ht="18.75" x14ac:dyDescent="0.3">
      <c r="A193" s="6"/>
    </row>
    <row r="194" spans="1:1" ht="18.75" x14ac:dyDescent="0.3">
      <c r="A194" s="6"/>
    </row>
    <row r="195" spans="1:1" ht="18.75" x14ac:dyDescent="0.3">
      <c r="A195" s="6"/>
    </row>
    <row r="196" spans="1:1" ht="18.75" x14ac:dyDescent="0.3">
      <c r="A196" s="6"/>
    </row>
    <row r="197" spans="1:1" ht="18.75" x14ac:dyDescent="0.3">
      <c r="A197" s="6"/>
    </row>
    <row r="198" spans="1:1" ht="18.75" x14ac:dyDescent="0.3">
      <c r="A198" s="6"/>
    </row>
    <row r="199" spans="1:1" ht="18.75" x14ac:dyDescent="0.3">
      <c r="A199" s="6"/>
    </row>
    <row r="200" spans="1:1" ht="18.75" x14ac:dyDescent="0.3">
      <c r="A200" s="6"/>
    </row>
    <row r="201" spans="1:1" ht="18.75" x14ac:dyDescent="0.3">
      <c r="A201" s="6"/>
    </row>
    <row r="202" spans="1:1" ht="18.75" x14ac:dyDescent="0.3">
      <c r="A202" s="6"/>
    </row>
    <row r="203" spans="1:1" ht="18.75" x14ac:dyDescent="0.3">
      <c r="A203" s="6"/>
    </row>
    <row r="204" spans="1:1" ht="18.75" x14ac:dyDescent="0.3">
      <c r="A204" s="6"/>
    </row>
    <row r="205" spans="1:1" ht="18.75" x14ac:dyDescent="0.3">
      <c r="A205" s="6"/>
    </row>
    <row r="206" spans="1:1" ht="18.75" x14ac:dyDescent="0.3">
      <c r="A206" s="6"/>
    </row>
    <row r="207" spans="1:1" ht="18.75" x14ac:dyDescent="0.3">
      <c r="A207" s="6"/>
    </row>
    <row r="208" spans="1:1" ht="18.75" x14ac:dyDescent="0.3">
      <c r="A208" s="6"/>
    </row>
    <row r="209" spans="1:1" ht="18.75" x14ac:dyDescent="0.3">
      <c r="A209" s="6"/>
    </row>
    <row r="210" spans="1:1" ht="18.75" x14ac:dyDescent="0.3">
      <c r="A210" s="6"/>
    </row>
    <row r="211" spans="1:1" ht="18.75" customHeight="1" x14ac:dyDescent="0.3">
      <c r="A211" s="6"/>
    </row>
    <row r="212" spans="1:1" ht="18.75" x14ac:dyDescent="0.3">
      <c r="A212" s="6"/>
    </row>
    <row r="213" spans="1:1" ht="18.75" x14ac:dyDescent="0.3">
      <c r="A213" s="6"/>
    </row>
    <row r="214" spans="1:1" ht="18.75" x14ac:dyDescent="0.3">
      <c r="A214" s="6"/>
    </row>
    <row r="215" spans="1:1" ht="18.75" customHeight="1" x14ac:dyDescent="0.3">
      <c r="A215" s="6"/>
    </row>
    <row r="216" spans="1:1" ht="18.75" x14ac:dyDescent="0.3">
      <c r="A216" s="6"/>
    </row>
    <row r="217" spans="1:1" ht="18.75" x14ac:dyDescent="0.3">
      <c r="A217" s="6"/>
    </row>
    <row r="218" spans="1:1" ht="18.75" x14ac:dyDescent="0.3">
      <c r="A218" s="6"/>
    </row>
    <row r="219" spans="1:1" ht="18.75" x14ac:dyDescent="0.3">
      <c r="A219" s="6"/>
    </row>
    <row r="220" spans="1:1" ht="18.75" x14ac:dyDescent="0.3">
      <c r="A220" s="6"/>
    </row>
    <row r="221" spans="1:1" ht="18.75" x14ac:dyDescent="0.3">
      <c r="A221" s="6"/>
    </row>
    <row r="222" spans="1:1" ht="18.75" x14ac:dyDescent="0.3">
      <c r="A222" s="6"/>
    </row>
    <row r="223" spans="1:1" ht="18.75" x14ac:dyDescent="0.3">
      <c r="A223" s="6"/>
    </row>
    <row r="224" spans="1:1" ht="18.75" x14ac:dyDescent="0.3">
      <c r="A224" s="6"/>
    </row>
    <row r="225" spans="1:1" ht="18.75" x14ac:dyDescent="0.3">
      <c r="A225" s="6"/>
    </row>
    <row r="226" spans="1:1" ht="18.75" x14ac:dyDescent="0.3">
      <c r="A226" s="6"/>
    </row>
    <row r="227" spans="1:1" ht="18.75" x14ac:dyDescent="0.3">
      <c r="A227" s="6"/>
    </row>
    <row r="228" spans="1:1" ht="18.75" x14ac:dyDescent="0.3">
      <c r="A228" s="6"/>
    </row>
    <row r="229" spans="1:1" ht="18.75" x14ac:dyDescent="0.3">
      <c r="A229" s="6"/>
    </row>
    <row r="230" spans="1:1" ht="18.75" x14ac:dyDescent="0.3">
      <c r="A230" s="6"/>
    </row>
    <row r="231" spans="1:1" ht="18.75" x14ac:dyDescent="0.3">
      <c r="A231" s="6"/>
    </row>
    <row r="232" spans="1:1" ht="18.75" x14ac:dyDescent="0.3">
      <c r="A232" s="6"/>
    </row>
    <row r="233" spans="1:1" ht="18.75" x14ac:dyDescent="0.3">
      <c r="A233" s="6"/>
    </row>
    <row r="234" spans="1:1" ht="18.75" x14ac:dyDescent="0.3">
      <c r="A234" s="6"/>
    </row>
    <row r="235" spans="1:1" ht="18.75" x14ac:dyDescent="0.3">
      <c r="A235" s="6"/>
    </row>
    <row r="236" spans="1:1" ht="18.75" x14ac:dyDescent="0.3">
      <c r="A236" s="6"/>
    </row>
    <row r="237" spans="1:1" ht="18.75" x14ac:dyDescent="0.3">
      <c r="A237" s="6"/>
    </row>
    <row r="238" spans="1:1" ht="18.75" x14ac:dyDescent="0.3">
      <c r="A238" s="6"/>
    </row>
    <row r="239" spans="1:1" ht="18.75" x14ac:dyDescent="0.3">
      <c r="A239" s="6"/>
    </row>
    <row r="240" spans="1:1" ht="18.75" x14ac:dyDescent="0.3">
      <c r="A240" s="6"/>
    </row>
    <row r="241" spans="1:1" ht="18.75" x14ac:dyDescent="0.3">
      <c r="A241" s="6"/>
    </row>
    <row r="242" spans="1:1" ht="18.75" x14ac:dyDescent="0.3">
      <c r="A242" s="6"/>
    </row>
    <row r="243" spans="1:1" ht="18.75" x14ac:dyDescent="0.3">
      <c r="A243" s="6"/>
    </row>
    <row r="244" spans="1:1" ht="18.75" x14ac:dyDescent="0.3">
      <c r="A244" s="6"/>
    </row>
    <row r="245" spans="1:1" ht="18.75" x14ac:dyDescent="0.3">
      <c r="A245" s="6"/>
    </row>
    <row r="246" spans="1:1" ht="18.75" x14ac:dyDescent="0.3">
      <c r="A246" s="6"/>
    </row>
    <row r="247" spans="1:1" ht="18.75" x14ac:dyDescent="0.3">
      <c r="A247" s="6"/>
    </row>
    <row r="248" spans="1:1" ht="18.75" x14ac:dyDescent="0.3">
      <c r="A248" s="6"/>
    </row>
    <row r="249" spans="1:1" ht="18.75" x14ac:dyDescent="0.3">
      <c r="A249" s="6"/>
    </row>
    <row r="250" spans="1:1" ht="18.75" x14ac:dyDescent="0.3">
      <c r="A250" s="6"/>
    </row>
    <row r="251" spans="1:1" ht="18.75" x14ac:dyDescent="0.3">
      <c r="A251" s="6"/>
    </row>
    <row r="252" spans="1:1" ht="18.75" x14ac:dyDescent="0.3">
      <c r="A252" s="6"/>
    </row>
    <row r="253" spans="1:1" ht="18.75" x14ac:dyDescent="0.3">
      <c r="A253" s="6"/>
    </row>
    <row r="254" spans="1:1" ht="18.75" x14ac:dyDescent="0.3">
      <c r="A254" s="6"/>
    </row>
    <row r="255" spans="1:1" ht="18.75" x14ac:dyDescent="0.3">
      <c r="A255" s="6"/>
    </row>
    <row r="256" spans="1:1" ht="18.75" x14ac:dyDescent="0.3">
      <c r="A256" s="6"/>
    </row>
    <row r="257" spans="1:1" ht="18.75" x14ac:dyDescent="0.3">
      <c r="A257" s="6"/>
    </row>
    <row r="258" spans="1:1" ht="18.75" x14ac:dyDescent="0.3">
      <c r="A258" s="6"/>
    </row>
    <row r="259" spans="1:1" ht="18.75" x14ac:dyDescent="0.3">
      <c r="A259" s="6"/>
    </row>
    <row r="260" spans="1:1" ht="18.75" customHeight="1" x14ac:dyDescent="0.3">
      <c r="A260" s="6"/>
    </row>
    <row r="261" spans="1:1" ht="18.75" x14ac:dyDescent="0.3">
      <c r="A261" s="6"/>
    </row>
    <row r="262" spans="1:1" ht="18.75" x14ac:dyDescent="0.3">
      <c r="A262" s="6"/>
    </row>
    <row r="263" spans="1:1" ht="5.25" customHeight="1" x14ac:dyDescent="0.3">
      <c r="A263" s="6"/>
    </row>
    <row r="264" spans="1:1" ht="12" customHeight="1" x14ac:dyDescent="0.3">
      <c r="A264" s="6"/>
    </row>
    <row r="265" spans="1:1" ht="18.75" customHeight="1" x14ac:dyDescent="0.3">
      <c r="A265" s="6"/>
    </row>
    <row r="266" spans="1:1" ht="18.75" x14ac:dyDescent="0.3">
      <c r="A266" s="6"/>
    </row>
    <row r="267" spans="1:1" ht="18.75" x14ac:dyDescent="0.3">
      <c r="A267" s="6"/>
    </row>
    <row r="268" spans="1:1" ht="18.75" x14ac:dyDescent="0.3">
      <c r="A268" s="6"/>
    </row>
    <row r="269" spans="1:1" ht="18.75" x14ac:dyDescent="0.3">
      <c r="A269" s="6"/>
    </row>
    <row r="270" spans="1:1" ht="18.75" x14ac:dyDescent="0.3">
      <c r="A270" s="6"/>
    </row>
    <row r="271" spans="1:1" ht="18.75" x14ac:dyDescent="0.3">
      <c r="A271" s="6"/>
    </row>
    <row r="272" spans="1:1" ht="18.75" x14ac:dyDescent="0.3">
      <c r="A272" s="6"/>
    </row>
    <row r="273" spans="1:1" ht="18.75" x14ac:dyDescent="0.3">
      <c r="A273" s="6"/>
    </row>
    <row r="274" spans="1:1" ht="18.75" x14ac:dyDescent="0.3">
      <c r="A274" s="6"/>
    </row>
    <row r="275" spans="1:1" ht="18.75" x14ac:dyDescent="0.3">
      <c r="A275" s="6"/>
    </row>
    <row r="276" spans="1:1" ht="18.75" x14ac:dyDescent="0.3">
      <c r="A276" s="6"/>
    </row>
    <row r="277" spans="1:1" ht="18.75" x14ac:dyDescent="0.3">
      <c r="A277" s="6"/>
    </row>
    <row r="278" spans="1:1" ht="18.75" x14ac:dyDescent="0.3">
      <c r="A278" s="6"/>
    </row>
    <row r="279" spans="1:1" ht="18.75" x14ac:dyDescent="0.3">
      <c r="A279" s="6"/>
    </row>
    <row r="280" spans="1:1" ht="18.75" x14ac:dyDescent="0.3">
      <c r="A280" s="6"/>
    </row>
    <row r="281" spans="1:1" ht="18.75" x14ac:dyDescent="0.3">
      <c r="A281" s="6"/>
    </row>
    <row r="282" spans="1:1" ht="18.75" x14ac:dyDescent="0.3">
      <c r="A282" s="6"/>
    </row>
    <row r="283" spans="1:1" ht="18.75" x14ac:dyDescent="0.3">
      <c r="A283" s="6"/>
    </row>
    <row r="284" spans="1:1" ht="18.75" x14ac:dyDescent="0.3">
      <c r="A284" s="6"/>
    </row>
    <row r="285" spans="1:1" ht="18.75" x14ac:dyDescent="0.3">
      <c r="A285" s="6"/>
    </row>
    <row r="286" spans="1:1" ht="18.75" x14ac:dyDescent="0.3">
      <c r="A286" s="6"/>
    </row>
    <row r="287" spans="1:1" ht="18.75" x14ac:dyDescent="0.3">
      <c r="A287" s="6"/>
    </row>
    <row r="288" spans="1:1" ht="18.75" x14ac:dyDescent="0.3">
      <c r="A288" s="6"/>
    </row>
    <row r="289" spans="1:1" ht="18.75" x14ac:dyDescent="0.3">
      <c r="A289" s="6"/>
    </row>
    <row r="290" spans="1:1" ht="18.75" x14ac:dyDescent="0.3">
      <c r="A290" s="6"/>
    </row>
    <row r="291" spans="1:1" ht="18.75" x14ac:dyDescent="0.3">
      <c r="A291" s="6"/>
    </row>
    <row r="292" spans="1:1" ht="18.75" x14ac:dyDescent="0.3">
      <c r="A292" s="6"/>
    </row>
    <row r="293" spans="1:1" ht="18.75" x14ac:dyDescent="0.3">
      <c r="A293" s="6"/>
    </row>
    <row r="294" spans="1:1" ht="18.75" x14ac:dyDescent="0.3">
      <c r="A294" s="6"/>
    </row>
    <row r="295" spans="1:1" ht="18.75" x14ac:dyDescent="0.3">
      <c r="A295" s="6"/>
    </row>
    <row r="296" spans="1:1" ht="18.75" x14ac:dyDescent="0.3">
      <c r="A296" s="6"/>
    </row>
    <row r="297" spans="1:1" ht="18.75" x14ac:dyDescent="0.3">
      <c r="A297" s="6"/>
    </row>
    <row r="298" spans="1:1" ht="18.75" x14ac:dyDescent="0.3">
      <c r="A298" s="6"/>
    </row>
    <row r="299" spans="1:1" ht="18.75" x14ac:dyDescent="0.3">
      <c r="A299" s="6"/>
    </row>
    <row r="300" spans="1:1" ht="18.75" x14ac:dyDescent="0.3">
      <c r="A300" s="6"/>
    </row>
    <row r="301" spans="1:1" ht="18.75" x14ac:dyDescent="0.3">
      <c r="A301" s="6"/>
    </row>
    <row r="302" spans="1:1" ht="18.75" x14ac:dyDescent="0.3">
      <c r="A302" s="6"/>
    </row>
    <row r="303" spans="1:1" ht="18.75" x14ac:dyDescent="0.3">
      <c r="A303" s="6"/>
    </row>
    <row r="304" spans="1:1" ht="18.75" x14ac:dyDescent="0.3">
      <c r="A304" s="6"/>
    </row>
    <row r="305" spans="1:1" ht="18.75" x14ac:dyDescent="0.3">
      <c r="A305" s="6"/>
    </row>
    <row r="306" spans="1:1" ht="18.75" x14ac:dyDescent="0.3">
      <c r="A306" s="6"/>
    </row>
    <row r="307" spans="1:1" ht="18.75" x14ac:dyDescent="0.3">
      <c r="A307" s="6"/>
    </row>
    <row r="308" spans="1:1" ht="18.75" x14ac:dyDescent="0.3">
      <c r="A308" s="6"/>
    </row>
    <row r="309" spans="1:1" ht="18.75" x14ac:dyDescent="0.3">
      <c r="A309" s="6"/>
    </row>
    <row r="310" spans="1:1" ht="18.75" x14ac:dyDescent="0.3">
      <c r="A310" s="6"/>
    </row>
    <row r="311" spans="1:1" ht="18.75" customHeight="1" x14ac:dyDescent="0.3">
      <c r="A311" s="6"/>
    </row>
    <row r="312" spans="1:1" ht="30.75" customHeight="1" x14ac:dyDescent="0.3">
      <c r="A312" s="6"/>
    </row>
    <row r="313" spans="1:1" ht="18.75" x14ac:dyDescent="0.3">
      <c r="A313" s="6"/>
    </row>
    <row r="314" spans="1:1" ht="18.75" customHeight="1" x14ac:dyDescent="0.3">
      <c r="A314" s="6"/>
    </row>
    <row r="315" spans="1:1" ht="13.5" customHeight="1" x14ac:dyDescent="0.3">
      <c r="A315" s="6"/>
    </row>
    <row r="316" spans="1:1" ht="17.25" customHeight="1" x14ac:dyDescent="0.3">
      <c r="A316" s="6"/>
    </row>
    <row r="317" spans="1:1" ht="18.75" x14ac:dyDescent="0.3">
      <c r="A317" s="6"/>
    </row>
    <row r="318" spans="1:1" ht="18.75" x14ac:dyDescent="0.3">
      <c r="A318" s="6"/>
    </row>
    <row r="319" spans="1:1" ht="18.75" x14ac:dyDescent="0.3">
      <c r="A319" s="6"/>
    </row>
    <row r="320" spans="1:1" ht="18.75" x14ac:dyDescent="0.3">
      <c r="A320" s="6"/>
    </row>
    <row r="321" spans="1:1" ht="18.75" x14ac:dyDescent="0.3">
      <c r="A321" s="6"/>
    </row>
    <row r="322" spans="1:1" ht="18.75" x14ac:dyDescent="0.3">
      <c r="A322" s="6"/>
    </row>
    <row r="323" spans="1:1" ht="18.75" x14ac:dyDescent="0.3">
      <c r="A323" s="6"/>
    </row>
    <row r="324" spans="1:1" ht="18.75" x14ac:dyDescent="0.3">
      <c r="A324" s="6"/>
    </row>
    <row r="325" spans="1:1" ht="18.75" x14ac:dyDescent="0.3">
      <c r="A325" s="6"/>
    </row>
    <row r="326" spans="1:1" ht="18.75" x14ac:dyDescent="0.3">
      <c r="A326" s="6"/>
    </row>
    <row r="327" spans="1:1" ht="18.75" x14ac:dyDescent="0.3">
      <c r="A327" s="6"/>
    </row>
    <row r="328" spans="1:1" ht="18.75" x14ac:dyDescent="0.3">
      <c r="A328" s="6"/>
    </row>
    <row r="329" spans="1:1" ht="18.75" x14ac:dyDescent="0.3">
      <c r="A329" s="6"/>
    </row>
    <row r="330" spans="1:1" ht="18.75" x14ac:dyDescent="0.3">
      <c r="A330" s="6"/>
    </row>
    <row r="331" spans="1:1" ht="18.75" x14ac:dyDescent="0.3">
      <c r="A331" s="6"/>
    </row>
    <row r="332" spans="1:1" ht="18.75" x14ac:dyDescent="0.3">
      <c r="A332" s="6"/>
    </row>
    <row r="333" spans="1:1" ht="18.75" x14ac:dyDescent="0.3">
      <c r="A333" s="6"/>
    </row>
    <row r="334" spans="1:1" ht="18.75" x14ac:dyDescent="0.3">
      <c r="A334" s="6"/>
    </row>
    <row r="335" spans="1:1" ht="18.75" x14ac:dyDescent="0.3">
      <c r="A335" s="6"/>
    </row>
    <row r="336" spans="1:1" ht="18.75" x14ac:dyDescent="0.3">
      <c r="A336" s="6"/>
    </row>
    <row r="337" spans="1:1" ht="18.75" x14ac:dyDescent="0.3">
      <c r="A337" s="6"/>
    </row>
    <row r="338" spans="1:1" ht="18.75" x14ac:dyDescent="0.3">
      <c r="A338" s="6"/>
    </row>
    <row r="339" spans="1:1" ht="18.75" x14ac:dyDescent="0.3">
      <c r="A339" s="6"/>
    </row>
    <row r="340" spans="1:1" ht="18.75" x14ac:dyDescent="0.3">
      <c r="A340" s="6"/>
    </row>
    <row r="341" spans="1:1" ht="18.75" x14ac:dyDescent="0.3">
      <c r="A341" s="6"/>
    </row>
    <row r="342" spans="1:1" ht="18.75" x14ac:dyDescent="0.3">
      <c r="A342" s="6"/>
    </row>
    <row r="343" spans="1:1" ht="18.75" x14ac:dyDescent="0.3">
      <c r="A343" s="6"/>
    </row>
    <row r="344" spans="1:1" ht="18.75" x14ac:dyDescent="0.3">
      <c r="A344" s="6"/>
    </row>
    <row r="345" spans="1:1" ht="18.75" x14ac:dyDescent="0.3">
      <c r="A345" s="6"/>
    </row>
    <row r="346" spans="1:1" ht="18.75" x14ac:dyDescent="0.3">
      <c r="A346" s="6"/>
    </row>
    <row r="347" spans="1:1" ht="18.75" x14ac:dyDescent="0.3">
      <c r="A347" s="6"/>
    </row>
    <row r="348" spans="1:1" ht="18.75" x14ac:dyDescent="0.3">
      <c r="A348" s="6"/>
    </row>
    <row r="349" spans="1:1" ht="18.75" x14ac:dyDescent="0.3">
      <c r="A349" s="6"/>
    </row>
    <row r="350" spans="1:1" ht="18.75" x14ac:dyDescent="0.3">
      <c r="A350" s="6"/>
    </row>
    <row r="351" spans="1:1" ht="18.75" x14ac:dyDescent="0.3">
      <c r="A351" s="6"/>
    </row>
    <row r="352" spans="1:1" ht="18.75" x14ac:dyDescent="0.3">
      <c r="A352" s="6"/>
    </row>
    <row r="353" spans="1:1" ht="18.75" x14ac:dyDescent="0.3">
      <c r="A353" s="6"/>
    </row>
    <row r="354" spans="1:1" ht="18.75" x14ac:dyDescent="0.3">
      <c r="A354" s="6"/>
    </row>
    <row r="355" spans="1:1" ht="18.75" x14ac:dyDescent="0.3">
      <c r="A355" s="6"/>
    </row>
    <row r="356" spans="1:1" ht="18.75" x14ac:dyDescent="0.3">
      <c r="A356" s="6"/>
    </row>
    <row r="357" spans="1:1" ht="18.75" x14ac:dyDescent="0.3">
      <c r="A357" s="6"/>
    </row>
    <row r="358" spans="1:1" ht="18.75" x14ac:dyDescent="0.3">
      <c r="A358" s="6"/>
    </row>
    <row r="359" spans="1:1" ht="18.75" x14ac:dyDescent="0.3">
      <c r="A359" s="6"/>
    </row>
    <row r="360" spans="1:1" ht="18.75" x14ac:dyDescent="0.3">
      <c r="A360" s="6"/>
    </row>
    <row r="361" spans="1:1" ht="18.75" x14ac:dyDescent="0.3">
      <c r="A361" s="6"/>
    </row>
    <row r="362" spans="1:1" ht="18.75" x14ac:dyDescent="0.3">
      <c r="A362" s="6"/>
    </row>
    <row r="363" spans="1:1" ht="18.75" x14ac:dyDescent="0.3">
      <c r="A363" s="6"/>
    </row>
    <row r="364" spans="1:1" ht="18.75" x14ac:dyDescent="0.3">
      <c r="A364" s="6"/>
    </row>
    <row r="365" spans="1:1" ht="18.75" x14ac:dyDescent="0.3">
      <c r="A365" s="6"/>
    </row>
    <row r="366" spans="1:1" ht="18.75" x14ac:dyDescent="0.3">
      <c r="A366" s="6"/>
    </row>
    <row r="367" spans="1:1" ht="18.75" x14ac:dyDescent="0.3">
      <c r="A367" s="6"/>
    </row>
    <row r="368" spans="1:1" ht="18.75" x14ac:dyDescent="0.3">
      <c r="A368" s="6"/>
    </row>
    <row r="369" spans="1:1" ht="18.75" x14ac:dyDescent="0.3">
      <c r="A369" s="6"/>
    </row>
    <row r="370" spans="1:1" ht="18.75" x14ac:dyDescent="0.3">
      <c r="A370" s="6"/>
    </row>
    <row r="371" spans="1:1" ht="18.75" x14ac:dyDescent="0.3">
      <c r="A371" s="6"/>
    </row>
    <row r="372" spans="1:1" ht="18.75" x14ac:dyDescent="0.3">
      <c r="A372" s="6"/>
    </row>
    <row r="373" spans="1:1" ht="18.75" x14ac:dyDescent="0.3">
      <c r="A373" s="6"/>
    </row>
    <row r="374" spans="1:1" ht="18.75" x14ac:dyDescent="0.3">
      <c r="A374" s="6"/>
    </row>
    <row r="375" spans="1:1" ht="18.75" x14ac:dyDescent="0.3">
      <c r="A375" s="6"/>
    </row>
    <row r="376" spans="1:1" ht="18.75" x14ac:dyDescent="0.3">
      <c r="A376" s="6"/>
    </row>
    <row r="377" spans="1:1" ht="18.75" x14ac:dyDescent="0.3">
      <c r="A377" s="6"/>
    </row>
    <row r="378" spans="1:1" ht="18.75" x14ac:dyDescent="0.3">
      <c r="A378" s="6"/>
    </row>
    <row r="379" spans="1:1" ht="18.75" x14ac:dyDescent="0.3">
      <c r="A379" s="6"/>
    </row>
    <row r="380" spans="1:1" ht="18.75" x14ac:dyDescent="0.3">
      <c r="A380" s="6"/>
    </row>
    <row r="381" spans="1:1" ht="18.75" x14ac:dyDescent="0.3">
      <c r="A381" s="6"/>
    </row>
    <row r="382" spans="1:1" ht="18.75" x14ac:dyDescent="0.3">
      <c r="A382" s="6"/>
    </row>
    <row r="383" spans="1:1" ht="18.75" x14ac:dyDescent="0.3">
      <c r="A383" s="6"/>
    </row>
    <row r="384" spans="1:1" ht="18.75" x14ac:dyDescent="0.3">
      <c r="A384" s="6"/>
    </row>
    <row r="385" spans="1:1" ht="18.75" x14ac:dyDescent="0.3">
      <c r="A385" s="6"/>
    </row>
    <row r="386" spans="1:1" ht="18.75" x14ac:dyDescent="0.3">
      <c r="A386" s="6"/>
    </row>
    <row r="387" spans="1:1" ht="18.75" x14ac:dyDescent="0.3">
      <c r="A387" s="6"/>
    </row>
    <row r="388" spans="1:1" ht="18.75" x14ac:dyDescent="0.3">
      <c r="A388" s="6"/>
    </row>
    <row r="389" spans="1:1" ht="18.75" x14ac:dyDescent="0.3">
      <c r="A389" s="6"/>
    </row>
    <row r="390" spans="1:1" ht="18.75" x14ac:dyDescent="0.3">
      <c r="A390" s="6"/>
    </row>
    <row r="391" spans="1:1" ht="18.75" x14ac:dyDescent="0.3">
      <c r="A391" s="6"/>
    </row>
    <row r="392" spans="1:1" ht="18.75" x14ac:dyDescent="0.3">
      <c r="A392" s="6"/>
    </row>
    <row r="393" spans="1:1" ht="18.75" x14ac:dyDescent="0.3">
      <c r="A393" s="6"/>
    </row>
    <row r="394" spans="1:1" ht="18.75" x14ac:dyDescent="0.3">
      <c r="A394" s="6"/>
    </row>
    <row r="395" spans="1:1" ht="18.75" x14ac:dyDescent="0.3">
      <c r="A395" s="6"/>
    </row>
    <row r="396" spans="1:1" ht="18.75" x14ac:dyDescent="0.3">
      <c r="A396" s="6"/>
    </row>
    <row r="397" spans="1:1" ht="18.75" x14ac:dyDescent="0.3">
      <c r="A397" s="6"/>
    </row>
    <row r="398" spans="1:1" ht="18.75" x14ac:dyDescent="0.3">
      <c r="A398" s="6"/>
    </row>
    <row r="399" spans="1:1" ht="18.75" x14ac:dyDescent="0.3">
      <c r="A399" s="6"/>
    </row>
    <row r="400" spans="1:1" ht="18.75" x14ac:dyDescent="0.3">
      <c r="A400" s="6"/>
    </row>
    <row r="401" spans="1:1" ht="18.75" x14ac:dyDescent="0.3">
      <c r="A401" s="6"/>
    </row>
    <row r="402" spans="1:1" ht="18.75" x14ac:dyDescent="0.3">
      <c r="A402" s="6"/>
    </row>
    <row r="403" spans="1:1" ht="18.75" x14ac:dyDescent="0.3">
      <c r="A403" s="6"/>
    </row>
    <row r="404" spans="1:1" ht="18.75" x14ac:dyDescent="0.3">
      <c r="A404" s="6"/>
    </row>
    <row r="405" spans="1:1" ht="18.75" x14ac:dyDescent="0.3">
      <c r="A405" s="6"/>
    </row>
  </sheetData>
  <mergeCells count="8">
    <mergeCell ref="B29:F29"/>
    <mergeCell ref="B34:F35"/>
    <mergeCell ref="A7:D8"/>
    <mergeCell ref="A6:D6"/>
    <mergeCell ref="D9:D13"/>
    <mergeCell ref="C9:C13"/>
    <mergeCell ref="B9:B13"/>
    <mergeCell ref="A9:A13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01"/>
  <sheetViews>
    <sheetView workbookViewId="0">
      <selection activeCell="D12" sqref="D12"/>
    </sheetView>
  </sheetViews>
  <sheetFormatPr defaultRowHeight="15" x14ac:dyDescent="0.25"/>
  <cols>
    <col min="1" max="1" width="6" style="113" customWidth="1"/>
    <col min="2" max="2" width="37.85546875" style="113" customWidth="1"/>
    <col min="3" max="3" width="15" style="113" customWidth="1"/>
    <col min="4" max="4" width="35.28515625" style="113" customWidth="1"/>
    <col min="5" max="5" width="13.5703125" style="113" customWidth="1"/>
    <col min="6" max="6" width="7.42578125" style="113" customWidth="1"/>
    <col min="7" max="7" width="8.5703125" style="113" customWidth="1"/>
    <col min="8" max="8" width="10.5703125" style="113" customWidth="1"/>
    <col min="9" max="9" width="0.5703125" style="113" hidden="1" customWidth="1"/>
    <col min="10" max="10" width="5.5703125" style="113" customWidth="1"/>
    <col min="11" max="16384" width="9.140625" style="113"/>
  </cols>
  <sheetData>
    <row r="1" spans="1:23" ht="18.75" x14ac:dyDescent="0.3">
      <c r="D1" s="211"/>
      <c r="E1" s="212" t="s">
        <v>687</v>
      </c>
      <c r="K1" s="9"/>
    </row>
    <row r="2" spans="1:23" ht="18.75" x14ac:dyDescent="0.3">
      <c r="D2" s="211"/>
      <c r="E2" s="212" t="s">
        <v>695</v>
      </c>
      <c r="F2" s="151"/>
      <c r="G2" s="151"/>
      <c r="H2" s="151"/>
      <c r="K2" s="9"/>
    </row>
    <row r="3" spans="1:23" ht="18.75" x14ac:dyDescent="0.3">
      <c r="E3" s="9"/>
      <c r="F3" s="9"/>
      <c r="G3" s="9"/>
      <c r="H3" s="9"/>
      <c r="K3" s="9"/>
    </row>
    <row r="4" spans="1:23" ht="18.75" x14ac:dyDescent="0.3">
      <c r="E4" s="9"/>
      <c r="F4" s="9"/>
      <c r="G4" s="9"/>
      <c r="H4" s="9"/>
      <c r="K4" s="9"/>
    </row>
    <row r="5" spans="1:23" ht="22.5" customHeight="1" x14ac:dyDescent="0.25">
      <c r="A5" s="453" t="s">
        <v>696</v>
      </c>
      <c r="B5" s="453"/>
      <c r="C5" s="453"/>
      <c r="D5" s="453"/>
      <c r="E5" s="453"/>
      <c r="F5" s="453"/>
      <c r="G5" s="453"/>
      <c r="H5" s="453"/>
      <c r="I5" s="213"/>
      <c r="J5" s="213"/>
      <c r="K5" s="213"/>
    </row>
    <row r="6" spans="1:23" ht="15" customHeight="1" x14ac:dyDescent="0.25">
      <c r="A6" s="453"/>
      <c r="B6" s="453"/>
      <c r="C6" s="453"/>
      <c r="D6" s="453"/>
      <c r="E6" s="453"/>
      <c r="F6" s="453"/>
      <c r="G6" s="453"/>
      <c r="H6" s="453"/>
      <c r="I6" s="213"/>
      <c r="J6" s="213"/>
      <c r="K6" s="213"/>
    </row>
    <row r="7" spans="1:23" ht="6" customHeight="1" x14ac:dyDescent="0.25">
      <c r="A7" s="453"/>
      <c r="B7" s="453"/>
      <c r="C7" s="453"/>
      <c r="D7" s="453"/>
      <c r="E7" s="453"/>
      <c r="F7" s="453"/>
      <c r="G7" s="453"/>
      <c r="H7" s="453"/>
      <c r="I7" s="213"/>
      <c r="J7" s="213"/>
      <c r="K7" s="213"/>
    </row>
    <row r="8" spans="1:23" ht="9.75" customHeight="1" x14ac:dyDescent="0.25">
      <c r="A8" s="453"/>
      <c r="B8" s="453"/>
      <c r="C8" s="453"/>
      <c r="D8" s="453"/>
      <c r="E8" s="453"/>
      <c r="F8" s="453"/>
      <c r="G8" s="453"/>
      <c r="H8" s="453"/>
      <c r="I8" s="213"/>
      <c r="J8" s="213"/>
      <c r="K8" s="213"/>
    </row>
    <row r="9" spans="1:23" ht="2.25" customHeight="1" x14ac:dyDescent="0.25">
      <c r="A9" s="454"/>
      <c r="B9" s="454"/>
      <c r="C9" s="454"/>
      <c r="D9" s="454"/>
      <c r="E9" s="454"/>
      <c r="F9" s="454"/>
      <c r="G9" s="454"/>
      <c r="H9" s="454"/>
      <c r="I9" s="213"/>
      <c r="J9" s="213"/>
      <c r="K9" s="213"/>
    </row>
    <row r="10" spans="1:23" ht="21.75" customHeight="1" x14ac:dyDescent="0.25">
      <c r="A10" s="1" t="s">
        <v>3</v>
      </c>
      <c r="B10" s="455" t="s">
        <v>0</v>
      </c>
      <c r="C10" s="200"/>
      <c r="D10" s="457" t="s">
        <v>179</v>
      </c>
      <c r="E10" s="459" t="s">
        <v>110</v>
      </c>
      <c r="F10" s="461" t="s">
        <v>176</v>
      </c>
      <c r="G10" s="461" t="s">
        <v>697</v>
      </c>
      <c r="H10" s="463" t="s">
        <v>698</v>
      </c>
      <c r="K10" s="355"/>
      <c r="L10" s="355"/>
      <c r="M10" s="355"/>
      <c r="N10" s="355"/>
      <c r="O10" s="355"/>
      <c r="P10" s="355"/>
      <c r="Q10" s="355"/>
      <c r="R10" s="355"/>
      <c r="S10" s="355"/>
      <c r="T10" s="355"/>
      <c r="U10" s="355"/>
      <c r="V10" s="355"/>
      <c r="W10" s="355"/>
    </row>
    <row r="11" spans="1:23" ht="35.25" customHeight="1" x14ac:dyDescent="0.25">
      <c r="A11" s="24" t="s">
        <v>2</v>
      </c>
      <c r="B11" s="456"/>
      <c r="C11" s="201"/>
      <c r="D11" s="458"/>
      <c r="E11" s="460"/>
      <c r="F11" s="462"/>
      <c r="G11" s="462"/>
      <c r="H11" s="464"/>
      <c r="K11" s="355"/>
      <c r="L11" s="355"/>
      <c r="M11" s="355"/>
      <c r="N11" s="355"/>
      <c r="O11" s="355"/>
      <c r="P11" s="355"/>
      <c r="Q11" s="355"/>
      <c r="R11" s="355"/>
      <c r="S11" s="355"/>
      <c r="T11" s="355"/>
      <c r="U11" s="355"/>
      <c r="V11" s="355"/>
      <c r="W11" s="355"/>
    </row>
    <row r="12" spans="1:23" ht="15.75" x14ac:dyDescent="0.25">
      <c r="A12" s="33">
        <v>1</v>
      </c>
      <c r="B12" s="22">
        <v>2</v>
      </c>
      <c r="C12" s="40"/>
      <c r="D12" s="23"/>
      <c r="E12" s="2">
        <v>3</v>
      </c>
      <c r="F12" s="33">
        <v>4</v>
      </c>
      <c r="G12" s="33">
        <v>5</v>
      </c>
      <c r="H12" s="33">
        <v>6</v>
      </c>
      <c r="K12" s="355"/>
      <c r="L12" s="355"/>
      <c r="M12" s="355"/>
      <c r="N12" s="355"/>
      <c r="O12" s="355"/>
      <c r="P12" s="355"/>
      <c r="Q12" s="355"/>
      <c r="R12" s="355"/>
      <c r="S12" s="355"/>
      <c r="T12" s="355"/>
      <c r="U12" s="355"/>
      <c r="V12" s="355"/>
      <c r="W12" s="355"/>
    </row>
    <row r="13" spans="1:23" ht="19.5" customHeight="1" x14ac:dyDescent="0.25">
      <c r="A13" s="202" t="s">
        <v>1</v>
      </c>
      <c r="B13" s="450" t="s">
        <v>177</v>
      </c>
      <c r="C13" s="451"/>
      <c r="D13" s="451"/>
      <c r="E13" s="451"/>
      <c r="F13" s="451"/>
      <c r="G13" s="451"/>
      <c r="H13" s="451"/>
      <c r="K13" s="355"/>
      <c r="L13" s="355"/>
      <c r="M13" s="355"/>
      <c r="N13" s="355"/>
      <c r="O13" s="355"/>
      <c r="P13" s="355"/>
      <c r="Q13" s="355"/>
      <c r="R13" s="355"/>
      <c r="S13" s="355"/>
      <c r="T13" s="355"/>
      <c r="U13" s="355"/>
      <c r="V13" s="355"/>
      <c r="W13" s="355"/>
    </row>
    <row r="14" spans="1:23" ht="15.75" x14ac:dyDescent="0.25">
      <c r="A14" s="431" t="s">
        <v>27</v>
      </c>
      <c r="B14" s="260" t="s">
        <v>175</v>
      </c>
      <c r="C14" s="387" t="s">
        <v>171</v>
      </c>
      <c r="D14" s="387"/>
      <c r="E14" s="443" t="s">
        <v>61</v>
      </c>
      <c r="F14" s="214">
        <v>40</v>
      </c>
      <c r="G14" s="215">
        <v>0.77</v>
      </c>
      <c r="H14" s="215">
        <f>ROUND((F14/60)*G14,2)</f>
        <v>0.51</v>
      </c>
      <c r="K14" s="355"/>
      <c r="L14" s="355"/>
      <c r="M14" s="355"/>
      <c r="N14" s="355"/>
      <c r="O14" s="355"/>
      <c r="P14" s="355"/>
      <c r="Q14" s="355"/>
      <c r="R14" s="355"/>
      <c r="S14" s="355"/>
      <c r="T14" s="355"/>
      <c r="U14" s="355"/>
      <c r="V14" s="355"/>
      <c r="W14" s="355"/>
    </row>
    <row r="15" spans="1:23" ht="15.75" x14ac:dyDescent="0.25">
      <c r="A15" s="431"/>
      <c r="B15" s="452"/>
      <c r="C15" s="364" t="s">
        <v>173</v>
      </c>
      <c r="D15" s="364"/>
      <c r="E15" s="444"/>
      <c r="F15" s="214">
        <v>2</v>
      </c>
      <c r="G15" s="215">
        <v>0.77</v>
      </c>
      <c r="H15" s="215">
        <f t="shared" ref="H15:H17" si="0">ROUND((F15/60)*G15,2)</f>
        <v>0.03</v>
      </c>
      <c r="K15" s="216"/>
      <c r="L15" s="216"/>
      <c r="M15" s="216"/>
      <c r="N15" s="216"/>
      <c r="O15" s="216"/>
      <c r="P15" s="216"/>
      <c r="Q15" s="216"/>
      <c r="R15" s="216"/>
      <c r="S15" s="216"/>
      <c r="T15" s="216"/>
      <c r="U15" s="216"/>
      <c r="V15" s="216"/>
      <c r="W15" s="216"/>
    </row>
    <row r="16" spans="1:23" ht="15.75" x14ac:dyDescent="0.25">
      <c r="A16" s="431"/>
      <c r="B16" s="452"/>
      <c r="C16" s="387" t="s">
        <v>172</v>
      </c>
      <c r="D16" s="387"/>
      <c r="E16" s="444"/>
      <c r="F16" s="214">
        <v>33.5</v>
      </c>
      <c r="G16" s="215">
        <v>0.77</v>
      </c>
      <c r="H16" s="215">
        <f t="shared" si="0"/>
        <v>0.43</v>
      </c>
      <c r="K16" s="216"/>
      <c r="L16" s="216"/>
      <c r="M16" s="216"/>
      <c r="N16" s="216"/>
      <c r="O16" s="216"/>
      <c r="P16" s="216"/>
      <c r="Q16" s="216"/>
      <c r="R16" s="216"/>
      <c r="S16" s="216"/>
      <c r="T16" s="216"/>
      <c r="U16" s="216"/>
      <c r="V16" s="216"/>
      <c r="W16" s="216"/>
    </row>
    <row r="17" spans="1:23" ht="15.75" customHeight="1" x14ac:dyDescent="0.25">
      <c r="A17" s="431"/>
      <c r="B17" s="261"/>
      <c r="C17" s="379" t="s">
        <v>174</v>
      </c>
      <c r="D17" s="379"/>
      <c r="E17" s="445"/>
      <c r="F17" s="214">
        <v>0.7</v>
      </c>
      <c r="G17" s="215">
        <v>0.77</v>
      </c>
      <c r="H17" s="215">
        <f t="shared" si="0"/>
        <v>0.01</v>
      </c>
      <c r="K17" s="355"/>
      <c r="L17" s="355"/>
      <c r="M17" s="355"/>
      <c r="N17" s="355"/>
      <c r="O17" s="355"/>
      <c r="P17" s="355"/>
      <c r="Q17" s="355"/>
      <c r="R17" s="355"/>
      <c r="S17" s="355"/>
      <c r="T17" s="355"/>
      <c r="U17" s="355"/>
      <c r="V17" s="355"/>
      <c r="W17" s="355"/>
    </row>
    <row r="18" spans="1:23" ht="15.75" x14ac:dyDescent="0.25">
      <c r="A18" s="446" t="s">
        <v>182</v>
      </c>
      <c r="B18" s="447"/>
      <c r="C18" s="447"/>
      <c r="D18" s="447"/>
      <c r="E18" s="447"/>
      <c r="F18" s="447"/>
      <c r="G18" s="447"/>
      <c r="H18" s="448"/>
      <c r="K18" s="216"/>
      <c r="L18" s="216"/>
      <c r="M18" s="216"/>
      <c r="N18" s="216"/>
      <c r="O18" s="216"/>
      <c r="P18" s="216"/>
      <c r="Q18" s="216"/>
      <c r="R18" s="216"/>
      <c r="S18" s="216"/>
      <c r="T18" s="216"/>
      <c r="U18" s="216"/>
      <c r="V18" s="216"/>
      <c r="W18" s="216"/>
    </row>
    <row r="19" spans="1:23" ht="15.75" x14ac:dyDescent="0.25">
      <c r="A19" s="449" t="s">
        <v>183</v>
      </c>
      <c r="B19" s="402" t="s">
        <v>178</v>
      </c>
      <c r="C19" s="387" t="s">
        <v>171</v>
      </c>
      <c r="D19" s="387"/>
      <c r="E19" s="443" t="s">
        <v>180</v>
      </c>
      <c r="F19" s="214">
        <v>46.8</v>
      </c>
      <c r="G19" s="215">
        <v>0.77</v>
      </c>
      <c r="H19" s="215">
        <f t="shared" ref="H19:H30" si="1">ROUND((F19/60)*G19,2)</f>
        <v>0.6</v>
      </c>
      <c r="K19" s="216"/>
      <c r="L19" s="216"/>
      <c r="M19" s="216"/>
      <c r="N19" s="216"/>
      <c r="O19" s="216"/>
      <c r="P19" s="216"/>
      <c r="Q19" s="216"/>
      <c r="R19" s="216"/>
      <c r="S19" s="216"/>
      <c r="T19" s="216"/>
      <c r="U19" s="216"/>
      <c r="V19" s="216"/>
      <c r="W19" s="216"/>
    </row>
    <row r="20" spans="1:23" ht="15.75" x14ac:dyDescent="0.25">
      <c r="A20" s="449"/>
      <c r="B20" s="403"/>
      <c r="C20" s="364" t="s">
        <v>173</v>
      </c>
      <c r="D20" s="364"/>
      <c r="E20" s="444"/>
      <c r="F20" s="217">
        <v>2</v>
      </c>
      <c r="G20" s="215">
        <v>0.77</v>
      </c>
      <c r="H20" s="215">
        <f t="shared" si="1"/>
        <v>0.03</v>
      </c>
      <c r="K20" s="216"/>
      <c r="L20" s="216"/>
      <c r="M20" s="216"/>
      <c r="N20" s="216"/>
      <c r="O20" s="216"/>
      <c r="P20" s="216"/>
      <c r="Q20" s="216"/>
      <c r="R20" s="216"/>
      <c r="S20" s="216"/>
      <c r="T20" s="216"/>
      <c r="U20" s="216"/>
      <c r="V20" s="216"/>
      <c r="W20" s="216"/>
    </row>
    <row r="21" spans="1:23" ht="15.75" x14ac:dyDescent="0.25">
      <c r="A21" s="449"/>
      <c r="B21" s="403"/>
      <c r="C21" s="387" t="s">
        <v>172</v>
      </c>
      <c r="D21" s="387"/>
      <c r="E21" s="444"/>
      <c r="F21" s="217">
        <v>40.299999999999997</v>
      </c>
      <c r="G21" s="215">
        <v>0.77</v>
      </c>
      <c r="H21" s="215">
        <f t="shared" si="1"/>
        <v>0.52</v>
      </c>
      <c r="K21" s="216"/>
      <c r="L21" s="216"/>
      <c r="M21" s="216"/>
      <c r="N21" s="216"/>
      <c r="O21" s="216"/>
      <c r="P21" s="216"/>
      <c r="Q21" s="216"/>
      <c r="R21" s="216"/>
      <c r="S21" s="216"/>
      <c r="T21" s="216"/>
      <c r="U21" s="216"/>
      <c r="V21" s="216"/>
      <c r="W21" s="216"/>
    </row>
    <row r="22" spans="1:23" ht="12.75" customHeight="1" x14ac:dyDescent="0.25">
      <c r="A22" s="449"/>
      <c r="B22" s="404"/>
      <c r="C22" s="379" t="s">
        <v>174</v>
      </c>
      <c r="D22" s="379"/>
      <c r="E22" s="445"/>
      <c r="F22" s="217">
        <v>0.7</v>
      </c>
      <c r="G22" s="215">
        <v>0.77</v>
      </c>
      <c r="H22" s="215">
        <f t="shared" si="1"/>
        <v>0.01</v>
      </c>
      <c r="K22" s="216"/>
      <c r="L22" s="216"/>
      <c r="M22" s="216"/>
      <c r="N22" s="216"/>
      <c r="O22" s="216"/>
      <c r="P22" s="216"/>
      <c r="Q22" s="216"/>
      <c r="R22" s="216"/>
      <c r="S22" s="216"/>
      <c r="T22" s="216"/>
      <c r="U22" s="216"/>
      <c r="V22" s="216"/>
      <c r="W22" s="216"/>
    </row>
    <row r="23" spans="1:23" ht="15.75" x14ac:dyDescent="0.25">
      <c r="A23" s="4" t="s">
        <v>184</v>
      </c>
      <c r="B23" s="356" t="s">
        <v>153</v>
      </c>
      <c r="C23" s="357"/>
      <c r="D23" s="358"/>
      <c r="E23" s="14" t="s">
        <v>181</v>
      </c>
      <c r="F23" s="217">
        <v>30</v>
      </c>
      <c r="G23" s="215">
        <v>0.77</v>
      </c>
      <c r="H23" s="215">
        <f t="shared" si="1"/>
        <v>0.39</v>
      </c>
      <c r="K23" s="216"/>
      <c r="L23" s="216"/>
      <c r="M23" s="216"/>
      <c r="N23" s="216"/>
      <c r="O23" s="216"/>
      <c r="P23" s="216"/>
      <c r="Q23" s="216"/>
      <c r="R23" s="216"/>
      <c r="S23" s="216"/>
      <c r="T23" s="216"/>
      <c r="U23" s="216"/>
      <c r="V23" s="216"/>
      <c r="W23" s="216"/>
    </row>
    <row r="24" spans="1:23" ht="15.75" x14ac:dyDescent="0.25">
      <c r="A24" s="34" t="s">
        <v>185</v>
      </c>
      <c r="B24" s="356" t="s">
        <v>186</v>
      </c>
      <c r="C24" s="357"/>
      <c r="D24" s="358"/>
      <c r="E24" s="14" t="s">
        <v>181</v>
      </c>
      <c r="F24" s="217">
        <v>25</v>
      </c>
      <c r="G24" s="215">
        <v>0.77</v>
      </c>
      <c r="H24" s="215">
        <f t="shared" si="1"/>
        <v>0.32</v>
      </c>
      <c r="K24" s="216"/>
      <c r="L24" s="216"/>
      <c r="M24" s="216"/>
      <c r="N24" s="216"/>
      <c r="O24" s="216"/>
      <c r="P24" s="216"/>
      <c r="Q24" s="216"/>
      <c r="R24" s="216"/>
      <c r="S24" s="216"/>
      <c r="T24" s="216"/>
      <c r="U24" s="216"/>
      <c r="V24" s="216"/>
      <c r="W24" s="216"/>
    </row>
    <row r="25" spans="1:23" ht="15" customHeight="1" x14ac:dyDescent="0.25">
      <c r="A25" s="209" t="s">
        <v>29</v>
      </c>
      <c r="B25" s="4" t="s">
        <v>154</v>
      </c>
      <c r="C25" s="408" t="s">
        <v>188</v>
      </c>
      <c r="D25" s="408"/>
      <c r="E25" s="208" t="s">
        <v>187</v>
      </c>
      <c r="F25" s="218">
        <v>13.3</v>
      </c>
      <c r="G25" s="215">
        <v>0.77</v>
      </c>
      <c r="H25" s="215">
        <f t="shared" si="1"/>
        <v>0.17</v>
      </c>
      <c r="K25" s="216"/>
      <c r="L25" s="216"/>
      <c r="M25" s="216"/>
      <c r="N25" s="216"/>
      <c r="O25" s="216"/>
      <c r="P25" s="216"/>
      <c r="Q25" s="216"/>
      <c r="R25" s="216"/>
      <c r="S25" s="216"/>
      <c r="T25" s="216"/>
      <c r="U25" s="216"/>
      <c r="V25" s="216"/>
      <c r="W25" s="216"/>
    </row>
    <row r="26" spans="1:23" ht="15.75" customHeight="1" x14ac:dyDescent="0.25">
      <c r="A26" s="394" t="s">
        <v>189</v>
      </c>
      <c r="B26" s="384" t="s">
        <v>191</v>
      </c>
      <c r="C26" s="364" t="s">
        <v>190</v>
      </c>
      <c r="D26" s="364"/>
      <c r="E26" s="443" t="s">
        <v>195</v>
      </c>
      <c r="F26" s="217">
        <v>7.2</v>
      </c>
      <c r="G26" s="215">
        <v>0.77</v>
      </c>
      <c r="H26" s="215">
        <f t="shared" si="1"/>
        <v>0.09</v>
      </c>
      <c r="K26" s="216"/>
      <c r="L26" s="216"/>
      <c r="M26" s="216"/>
      <c r="N26" s="216"/>
      <c r="O26" s="216"/>
      <c r="P26" s="216"/>
      <c r="Q26" s="216"/>
      <c r="R26" s="216"/>
      <c r="S26" s="216"/>
      <c r="T26" s="216"/>
      <c r="U26" s="216"/>
      <c r="V26" s="216"/>
      <c r="W26" s="216"/>
    </row>
    <row r="27" spans="1:23" ht="15.75" x14ac:dyDescent="0.25">
      <c r="A27" s="406"/>
      <c r="B27" s="385"/>
      <c r="C27" s="364" t="s">
        <v>192</v>
      </c>
      <c r="D27" s="364"/>
      <c r="E27" s="444"/>
      <c r="F27" s="217">
        <v>15</v>
      </c>
      <c r="G27" s="215">
        <v>0.77</v>
      </c>
      <c r="H27" s="215">
        <f t="shared" si="1"/>
        <v>0.19</v>
      </c>
      <c r="K27" s="216"/>
      <c r="L27" s="216"/>
      <c r="M27" s="216"/>
      <c r="N27" s="216"/>
      <c r="O27" s="216"/>
      <c r="P27" s="216"/>
      <c r="Q27" s="216"/>
      <c r="R27" s="216"/>
      <c r="S27" s="216"/>
      <c r="T27" s="216"/>
      <c r="U27" s="216"/>
      <c r="V27" s="216"/>
      <c r="W27" s="216"/>
    </row>
    <row r="28" spans="1:23" ht="15.75" x14ac:dyDescent="0.25">
      <c r="A28" s="406"/>
      <c r="B28" s="385"/>
      <c r="C28" s="364" t="s">
        <v>193</v>
      </c>
      <c r="D28" s="364"/>
      <c r="E28" s="445"/>
      <c r="F28" s="217">
        <v>24</v>
      </c>
      <c r="G28" s="215">
        <v>0.77</v>
      </c>
      <c r="H28" s="215">
        <f t="shared" si="1"/>
        <v>0.31</v>
      </c>
      <c r="K28" s="216"/>
      <c r="L28" s="216"/>
      <c r="M28" s="216"/>
      <c r="N28" s="216"/>
      <c r="O28" s="216"/>
      <c r="P28" s="216"/>
      <c r="Q28" s="216"/>
      <c r="R28" s="216"/>
      <c r="S28" s="216"/>
      <c r="T28" s="216"/>
      <c r="U28" s="216"/>
      <c r="V28" s="216"/>
      <c r="W28" s="216"/>
    </row>
    <row r="29" spans="1:23" ht="15.75" x14ac:dyDescent="0.25">
      <c r="A29" s="406"/>
      <c r="B29" s="385"/>
      <c r="C29" s="364" t="s">
        <v>194</v>
      </c>
      <c r="D29" s="364"/>
      <c r="E29" s="443" t="s">
        <v>196</v>
      </c>
      <c r="F29" s="217">
        <v>16.8</v>
      </c>
      <c r="G29" s="215">
        <v>0.77</v>
      </c>
      <c r="H29" s="215">
        <f t="shared" si="1"/>
        <v>0.22</v>
      </c>
      <c r="K29" s="216"/>
      <c r="L29" s="216"/>
      <c r="M29" s="216"/>
      <c r="N29" s="216"/>
      <c r="O29" s="216"/>
      <c r="P29" s="216"/>
      <c r="Q29" s="216"/>
      <c r="R29" s="216"/>
      <c r="S29" s="216"/>
      <c r="T29" s="216"/>
      <c r="U29" s="216"/>
      <c r="V29" s="216"/>
      <c r="W29" s="216"/>
    </row>
    <row r="30" spans="1:23" ht="15.75" x14ac:dyDescent="0.25">
      <c r="A30" s="395"/>
      <c r="B30" s="386"/>
      <c r="C30" s="364" t="s">
        <v>193</v>
      </c>
      <c r="D30" s="364"/>
      <c r="E30" s="445"/>
      <c r="F30" s="217">
        <v>24</v>
      </c>
      <c r="G30" s="215">
        <v>0.77</v>
      </c>
      <c r="H30" s="215">
        <f t="shared" si="1"/>
        <v>0.31</v>
      </c>
      <c r="K30" s="216"/>
      <c r="L30" s="216"/>
      <c r="M30" s="216"/>
      <c r="N30" s="216"/>
      <c r="O30" s="216"/>
      <c r="P30" s="216"/>
      <c r="Q30" s="216"/>
      <c r="R30" s="216"/>
      <c r="S30" s="216"/>
      <c r="T30" s="216"/>
      <c r="U30" s="216"/>
      <c r="V30" s="216"/>
      <c r="W30" s="216"/>
    </row>
    <row r="31" spans="1:23" ht="15.75" x14ac:dyDescent="0.25">
      <c r="A31" s="74" t="s">
        <v>197</v>
      </c>
      <c r="B31" s="360" t="s">
        <v>198</v>
      </c>
      <c r="C31" s="360"/>
      <c r="D31" s="360"/>
      <c r="E31" s="360"/>
      <c r="F31" s="360"/>
      <c r="G31" s="360"/>
      <c r="H31" s="361"/>
      <c r="K31" s="216"/>
      <c r="L31" s="216"/>
      <c r="M31" s="216"/>
      <c r="N31" s="216"/>
      <c r="O31" s="216"/>
      <c r="P31" s="216"/>
      <c r="Q31" s="216"/>
      <c r="R31" s="216"/>
      <c r="S31" s="216"/>
      <c r="T31" s="216"/>
      <c r="U31" s="216"/>
      <c r="V31" s="216"/>
      <c r="W31" s="216"/>
    </row>
    <row r="32" spans="1:23" ht="16.5" customHeight="1" x14ac:dyDescent="0.25">
      <c r="A32" s="219" t="s">
        <v>199</v>
      </c>
      <c r="B32" s="220" t="s">
        <v>200</v>
      </c>
      <c r="C32" s="377" t="s">
        <v>188</v>
      </c>
      <c r="D32" s="377"/>
      <c r="E32" s="208" t="s">
        <v>187</v>
      </c>
      <c r="F32" s="221">
        <v>12</v>
      </c>
      <c r="G32" s="215">
        <v>0.77</v>
      </c>
      <c r="H32" s="215">
        <f t="shared" ref="H32:H38" si="2">ROUND((F32/60)*G32,2)</f>
        <v>0.15</v>
      </c>
      <c r="K32" s="216"/>
      <c r="L32" s="216"/>
      <c r="M32" s="216"/>
      <c r="N32" s="216"/>
      <c r="O32" s="216"/>
      <c r="P32" s="216"/>
      <c r="Q32" s="216"/>
      <c r="R32" s="216"/>
      <c r="S32" s="216"/>
      <c r="T32" s="216"/>
      <c r="U32" s="216"/>
      <c r="V32" s="216"/>
      <c r="W32" s="216"/>
    </row>
    <row r="33" spans="1:23" ht="17.25" customHeight="1" x14ac:dyDescent="0.25">
      <c r="A33" s="4" t="s">
        <v>201</v>
      </c>
      <c r="B33" s="437" t="s">
        <v>204</v>
      </c>
      <c r="C33" s="437"/>
      <c r="D33" s="437"/>
      <c r="E33" s="36" t="s">
        <v>202</v>
      </c>
      <c r="F33" s="222">
        <v>12</v>
      </c>
      <c r="G33" s="215">
        <v>0.77</v>
      </c>
      <c r="H33" s="215">
        <f t="shared" si="2"/>
        <v>0.15</v>
      </c>
      <c r="K33" s="216"/>
      <c r="L33" s="216"/>
      <c r="M33" s="216"/>
      <c r="N33" s="216"/>
      <c r="O33" s="216"/>
      <c r="P33" s="216"/>
      <c r="Q33" s="216"/>
      <c r="R33" s="216"/>
      <c r="S33" s="216"/>
      <c r="T33" s="216"/>
      <c r="U33" s="216"/>
      <c r="V33" s="216"/>
      <c r="W33" s="216"/>
    </row>
    <row r="34" spans="1:23" ht="15.75" x14ac:dyDescent="0.25">
      <c r="A34" s="34" t="s">
        <v>203</v>
      </c>
      <c r="B34" s="438" t="s">
        <v>205</v>
      </c>
      <c r="C34" s="439"/>
      <c r="D34" s="440"/>
      <c r="E34" s="35" t="s">
        <v>202</v>
      </c>
      <c r="F34" s="33">
        <v>8.4</v>
      </c>
      <c r="G34" s="215">
        <v>0.77</v>
      </c>
      <c r="H34" s="215">
        <f t="shared" si="2"/>
        <v>0.11</v>
      </c>
      <c r="K34" s="216"/>
      <c r="L34" s="216"/>
      <c r="M34" s="216"/>
      <c r="N34" s="216"/>
      <c r="O34" s="216"/>
      <c r="P34" s="216"/>
      <c r="Q34" s="216"/>
      <c r="R34" s="216"/>
      <c r="S34" s="216"/>
      <c r="T34" s="216"/>
      <c r="U34" s="216"/>
      <c r="V34" s="216"/>
      <c r="W34" s="216"/>
    </row>
    <row r="35" spans="1:23" ht="15" customHeight="1" x14ac:dyDescent="0.25">
      <c r="A35" s="441" t="s">
        <v>207</v>
      </c>
      <c r="B35" s="384" t="s">
        <v>206</v>
      </c>
      <c r="C35" s="387" t="s">
        <v>171</v>
      </c>
      <c r="D35" s="387"/>
      <c r="E35" s="443" t="s">
        <v>62</v>
      </c>
      <c r="F35" s="214">
        <v>43.8</v>
      </c>
      <c r="G35" s="215">
        <v>0.77</v>
      </c>
      <c r="H35" s="215">
        <f t="shared" si="2"/>
        <v>0.56000000000000005</v>
      </c>
      <c r="K35" s="223"/>
      <c r="L35" s="223"/>
      <c r="M35" s="223"/>
      <c r="N35" s="223"/>
      <c r="O35" s="223"/>
      <c r="P35" s="223"/>
      <c r="Q35" s="216"/>
      <c r="R35" s="216"/>
      <c r="S35" s="216"/>
      <c r="T35" s="216"/>
      <c r="U35" s="216"/>
      <c r="V35" s="216"/>
      <c r="W35" s="216"/>
    </row>
    <row r="36" spans="1:23" ht="15.75" x14ac:dyDescent="0.25">
      <c r="A36" s="442"/>
      <c r="B36" s="385"/>
      <c r="C36" s="364" t="s">
        <v>173</v>
      </c>
      <c r="D36" s="364"/>
      <c r="E36" s="444"/>
      <c r="F36" s="214">
        <v>2</v>
      </c>
      <c r="G36" s="215">
        <v>0.77</v>
      </c>
      <c r="H36" s="215">
        <f t="shared" si="2"/>
        <v>0.03</v>
      </c>
      <c r="K36" s="223"/>
      <c r="L36" s="223"/>
      <c r="M36" s="223"/>
      <c r="N36" s="223"/>
      <c r="O36" s="223"/>
      <c r="P36" s="223"/>
      <c r="Q36" s="216"/>
      <c r="R36" s="216"/>
      <c r="S36" s="216"/>
      <c r="T36" s="216"/>
      <c r="U36" s="216"/>
      <c r="V36" s="216"/>
      <c r="W36" s="216"/>
    </row>
    <row r="37" spans="1:23" ht="15.75" x14ac:dyDescent="0.25">
      <c r="A37" s="442"/>
      <c r="B37" s="385"/>
      <c r="C37" s="387" t="s">
        <v>172</v>
      </c>
      <c r="D37" s="387"/>
      <c r="E37" s="444"/>
      <c r="F37" s="214">
        <v>37.299999999999997</v>
      </c>
      <c r="G37" s="215">
        <v>0.77</v>
      </c>
      <c r="H37" s="215">
        <f t="shared" si="2"/>
        <v>0.48</v>
      </c>
      <c r="K37" s="223"/>
      <c r="L37" s="223"/>
      <c r="M37" s="223"/>
      <c r="N37" s="223"/>
      <c r="O37" s="223"/>
      <c r="P37" s="223"/>
      <c r="Q37" s="216"/>
      <c r="R37" s="216"/>
      <c r="S37" s="216"/>
      <c r="T37" s="216"/>
      <c r="U37" s="216"/>
      <c r="V37" s="216"/>
      <c r="W37" s="216"/>
    </row>
    <row r="38" spans="1:23" ht="15" customHeight="1" x14ac:dyDescent="0.25">
      <c r="A38" s="442"/>
      <c r="B38" s="385"/>
      <c r="C38" s="379" t="s">
        <v>174</v>
      </c>
      <c r="D38" s="379"/>
      <c r="E38" s="444"/>
      <c r="F38" s="224">
        <v>0.7</v>
      </c>
      <c r="G38" s="215">
        <v>0.77</v>
      </c>
      <c r="H38" s="215">
        <f t="shared" si="2"/>
        <v>0.01</v>
      </c>
      <c r="K38" s="223"/>
      <c r="L38" s="223"/>
      <c r="M38" s="223"/>
      <c r="N38" s="223"/>
      <c r="O38" s="223"/>
      <c r="P38" s="223"/>
      <c r="Q38" s="216"/>
      <c r="R38" s="216"/>
      <c r="S38" s="216"/>
      <c r="T38" s="216"/>
      <c r="U38" s="216"/>
      <c r="V38" s="216"/>
      <c r="W38" s="216"/>
    </row>
    <row r="39" spans="1:23" ht="15.75" x14ac:dyDescent="0.25">
      <c r="A39" s="74" t="s">
        <v>208</v>
      </c>
      <c r="B39" s="3"/>
      <c r="C39" s="3"/>
      <c r="D39" s="3"/>
      <c r="E39" s="3"/>
      <c r="F39" s="3"/>
      <c r="G39" s="3"/>
      <c r="H39" s="75"/>
      <c r="K39" s="223"/>
      <c r="L39" s="225"/>
      <c r="M39" s="225"/>
      <c r="N39" s="429"/>
      <c r="O39" s="226"/>
      <c r="P39" s="223"/>
      <c r="Q39" s="216"/>
      <c r="R39" s="216"/>
      <c r="S39" s="216"/>
      <c r="T39" s="216"/>
      <c r="U39" s="216"/>
      <c r="V39" s="216"/>
      <c r="W39" s="216"/>
    </row>
    <row r="40" spans="1:23" ht="15.75" x14ac:dyDescent="0.25">
      <c r="A40" s="205" t="s">
        <v>209</v>
      </c>
      <c r="B40" s="359" t="s">
        <v>210</v>
      </c>
      <c r="C40" s="360"/>
      <c r="D40" s="361"/>
      <c r="E40" s="36" t="s">
        <v>141</v>
      </c>
      <c r="F40" s="214">
        <v>12</v>
      </c>
      <c r="G40" s="215">
        <v>0.77</v>
      </c>
      <c r="H40" s="215">
        <f t="shared" ref="H40:H93" si="3">ROUND((F40/60)*G40,2)</f>
        <v>0.15</v>
      </c>
      <c r="K40" s="223"/>
      <c r="L40" s="225"/>
      <c r="M40" s="225"/>
      <c r="N40" s="429"/>
      <c r="O40" s="226"/>
      <c r="P40" s="223"/>
      <c r="Q40" s="216"/>
      <c r="R40" s="216"/>
      <c r="S40" s="216"/>
      <c r="T40" s="216"/>
      <c r="U40" s="216"/>
      <c r="V40" s="216"/>
      <c r="W40" s="216"/>
    </row>
    <row r="41" spans="1:23" ht="15.75" x14ac:dyDescent="0.25">
      <c r="A41" s="430" t="s">
        <v>214</v>
      </c>
      <c r="B41" s="432" t="s">
        <v>161</v>
      </c>
      <c r="C41" s="435" t="s">
        <v>211</v>
      </c>
      <c r="D41" s="435"/>
      <c r="E41" s="418" t="s">
        <v>66</v>
      </c>
      <c r="F41" s="227">
        <v>0.6</v>
      </c>
      <c r="G41" s="215">
        <v>0.77</v>
      </c>
      <c r="H41" s="215">
        <f t="shared" si="3"/>
        <v>0.01</v>
      </c>
      <c r="K41" s="223"/>
      <c r="L41" s="225"/>
      <c r="M41" s="225"/>
      <c r="N41" s="429"/>
      <c r="O41" s="226"/>
      <c r="P41" s="223"/>
      <c r="Q41" s="216"/>
      <c r="R41" s="216"/>
      <c r="S41" s="216"/>
      <c r="T41" s="216"/>
      <c r="U41" s="216"/>
      <c r="V41" s="216"/>
      <c r="W41" s="216"/>
    </row>
    <row r="42" spans="1:23" ht="15.75" x14ac:dyDescent="0.25">
      <c r="A42" s="431"/>
      <c r="B42" s="433"/>
      <c r="C42" s="435" t="s">
        <v>212</v>
      </c>
      <c r="D42" s="435"/>
      <c r="E42" s="436"/>
      <c r="F42" s="227">
        <v>1.2</v>
      </c>
      <c r="G42" s="215">
        <v>0.77</v>
      </c>
      <c r="H42" s="215">
        <f t="shared" si="3"/>
        <v>0.02</v>
      </c>
      <c r="K42" s="223"/>
      <c r="L42" s="225"/>
      <c r="M42" s="225"/>
      <c r="N42" s="429"/>
      <c r="O42" s="226"/>
      <c r="P42" s="223"/>
      <c r="Q42" s="216"/>
      <c r="R42" s="216"/>
      <c r="S42" s="216"/>
      <c r="T42" s="216"/>
      <c r="U42" s="216"/>
      <c r="V42" s="216"/>
      <c r="W42" s="216"/>
    </row>
    <row r="43" spans="1:23" ht="15.75" x14ac:dyDescent="0.25">
      <c r="A43" s="431"/>
      <c r="B43" s="433"/>
      <c r="C43" s="435" t="s">
        <v>213</v>
      </c>
      <c r="D43" s="435"/>
      <c r="E43" s="436"/>
      <c r="F43" s="227">
        <v>4.2</v>
      </c>
      <c r="G43" s="215">
        <v>0.77</v>
      </c>
      <c r="H43" s="215">
        <f t="shared" si="3"/>
        <v>0.05</v>
      </c>
      <c r="K43" s="223"/>
      <c r="L43" s="225"/>
      <c r="M43" s="225"/>
      <c r="N43" s="429"/>
      <c r="O43" s="226"/>
      <c r="P43" s="223"/>
      <c r="Q43" s="216"/>
      <c r="R43" s="216"/>
      <c r="S43" s="216"/>
      <c r="T43" s="216"/>
      <c r="U43" s="216"/>
      <c r="V43" s="216"/>
      <c r="W43" s="216"/>
    </row>
    <row r="44" spans="1:23" ht="15.75" x14ac:dyDescent="0.25">
      <c r="A44" s="431"/>
      <c r="B44" s="434"/>
      <c r="C44" s="435" t="s">
        <v>149</v>
      </c>
      <c r="D44" s="435"/>
      <c r="E44" s="419"/>
      <c r="F44" s="227">
        <v>2.4</v>
      </c>
      <c r="G44" s="215">
        <v>0.77</v>
      </c>
      <c r="H44" s="215">
        <f t="shared" si="3"/>
        <v>0.03</v>
      </c>
      <c r="K44" s="223"/>
      <c r="L44" s="225"/>
      <c r="M44" s="225"/>
      <c r="N44" s="429"/>
      <c r="O44" s="226"/>
      <c r="P44" s="223"/>
      <c r="Q44" s="216"/>
      <c r="R44" s="216"/>
      <c r="S44" s="216"/>
      <c r="T44" s="216"/>
      <c r="U44" s="216"/>
      <c r="V44" s="216"/>
      <c r="W44" s="216"/>
    </row>
    <row r="45" spans="1:23" ht="15.75" x14ac:dyDescent="0.25">
      <c r="A45" s="424" t="s">
        <v>215</v>
      </c>
      <c r="B45" s="427" t="s">
        <v>37</v>
      </c>
      <c r="C45" s="387" t="s">
        <v>216</v>
      </c>
      <c r="D45" s="387"/>
      <c r="E45" s="418" t="s">
        <v>187</v>
      </c>
      <c r="F45" s="222">
        <v>10.199999999999999</v>
      </c>
      <c r="G45" s="215">
        <v>0.77</v>
      </c>
      <c r="H45" s="215">
        <f t="shared" si="3"/>
        <v>0.13</v>
      </c>
      <c r="K45" s="223"/>
      <c r="L45" s="225"/>
      <c r="M45" s="225"/>
      <c r="N45" s="429"/>
      <c r="O45" s="226"/>
      <c r="P45" s="223"/>
      <c r="Q45" s="216"/>
      <c r="R45" s="216"/>
      <c r="S45" s="216"/>
      <c r="T45" s="216"/>
      <c r="U45" s="216"/>
      <c r="V45" s="216"/>
      <c r="W45" s="216"/>
    </row>
    <row r="46" spans="1:23" ht="15.75" x14ac:dyDescent="0.25">
      <c r="A46" s="426"/>
      <c r="B46" s="428"/>
      <c r="C46" s="364" t="s">
        <v>173</v>
      </c>
      <c r="D46" s="364"/>
      <c r="E46" s="419"/>
      <c r="F46" s="228">
        <v>2</v>
      </c>
      <c r="G46" s="215">
        <v>0.77</v>
      </c>
      <c r="H46" s="215">
        <f t="shared" si="3"/>
        <v>0.03</v>
      </c>
      <c r="K46" s="223"/>
      <c r="L46" s="225"/>
      <c r="M46" s="225"/>
      <c r="N46" s="429"/>
      <c r="O46" s="226"/>
      <c r="P46" s="223"/>
      <c r="Q46" s="216"/>
      <c r="R46" s="216"/>
      <c r="S46" s="216"/>
      <c r="T46" s="216"/>
      <c r="U46" s="216"/>
      <c r="V46" s="216"/>
      <c r="W46" s="216"/>
    </row>
    <row r="47" spans="1:23" ht="15.75" x14ac:dyDescent="0.25">
      <c r="A47" s="203" t="s">
        <v>217</v>
      </c>
      <c r="B47" s="359" t="s">
        <v>147</v>
      </c>
      <c r="C47" s="360"/>
      <c r="D47" s="361"/>
      <c r="E47" s="207" t="s">
        <v>141</v>
      </c>
      <c r="F47" s="228">
        <v>3.6</v>
      </c>
      <c r="G47" s="215">
        <v>0.77</v>
      </c>
      <c r="H47" s="215">
        <f t="shared" si="3"/>
        <v>0.05</v>
      </c>
      <c r="K47" s="223"/>
      <c r="L47" s="225"/>
      <c r="M47" s="225"/>
      <c r="N47" s="429"/>
      <c r="O47" s="226"/>
      <c r="P47" s="223"/>
      <c r="Q47" s="216"/>
      <c r="R47" s="216"/>
      <c r="S47" s="216"/>
      <c r="T47" s="216"/>
      <c r="U47" s="216"/>
      <c r="V47" s="216"/>
      <c r="W47" s="216"/>
    </row>
    <row r="48" spans="1:23" ht="15.75" customHeight="1" x14ac:dyDescent="0.25">
      <c r="A48" s="424" t="s">
        <v>218</v>
      </c>
      <c r="B48" s="384" t="s">
        <v>148</v>
      </c>
      <c r="C48" s="380" t="s">
        <v>219</v>
      </c>
      <c r="D48" s="380"/>
      <c r="E48" s="421" t="s">
        <v>65</v>
      </c>
      <c r="F48" s="19">
        <v>0.4</v>
      </c>
      <c r="G48" s="215">
        <v>0.77</v>
      </c>
      <c r="H48" s="215">
        <f t="shared" si="3"/>
        <v>0.01</v>
      </c>
      <c r="K48" s="223"/>
      <c r="L48" s="225"/>
      <c r="M48" s="225"/>
      <c r="N48" s="429"/>
      <c r="O48" s="226"/>
      <c r="P48" s="223"/>
      <c r="Q48" s="216"/>
      <c r="R48" s="216"/>
      <c r="S48" s="216"/>
      <c r="T48" s="216"/>
      <c r="U48" s="216"/>
      <c r="V48" s="216"/>
      <c r="W48" s="216"/>
    </row>
    <row r="49" spans="1:23" ht="12.75" customHeight="1" x14ac:dyDescent="0.25">
      <c r="A49" s="425"/>
      <c r="B49" s="385"/>
      <c r="C49" s="380" t="s">
        <v>220</v>
      </c>
      <c r="D49" s="380"/>
      <c r="E49" s="422"/>
      <c r="F49" s="19">
        <v>0.8</v>
      </c>
      <c r="G49" s="215">
        <v>0.77</v>
      </c>
      <c r="H49" s="215">
        <f t="shared" si="3"/>
        <v>0.01</v>
      </c>
      <c r="K49" s="223"/>
      <c r="L49" s="225"/>
      <c r="M49" s="225"/>
      <c r="N49" s="429"/>
      <c r="O49" s="226"/>
      <c r="P49" s="223"/>
      <c r="Q49" s="216"/>
      <c r="R49" s="216"/>
      <c r="S49" s="216"/>
      <c r="T49" s="216"/>
      <c r="U49" s="216"/>
      <c r="V49" s="216"/>
      <c r="W49" s="216"/>
    </row>
    <row r="50" spans="1:23" ht="15" customHeight="1" x14ac:dyDescent="0.25">
      <c r="A50" s="425"/>
      <c r="B50" s="385"/>
      <c r="C50" s="380" t="s">
        <v>149</v>
      </c>
      <c r="D50" s="380"/>
      <c r="E50" s="423"/>
      <c r="F50" s="19">
        <v>1.8</v>
      </c>
      <c r="G50" s="215">
        <v>0.77</v>
      </c>
      <c r="H50" s="215">
        <f t="shared" si="3"/>
        <v>0.02</v>
      </c>
      <c r="K50" s="223"/>
      <c r="L50" s="225"/>
      <c r="M50" s="225"/>
      <c r="N50" s="429"/>
      <c r="O50" s="226"/>
      <c r="P50" s="223"/>
      <c r="Q50" s="216"/>
      <c r="R50" s="216"/>
      <c r="S50" s="216"/>
      <c r="T50" s="216"/>
      <c r="U50" s="216"/>
      <c r="V50" s="216"/>
      <c r="W50" s="216"/>
    </row>
    <row r="51" spans="1:23" ht="16.5" customHeight="1" x14ac:dyDescent="0.25">
      <c r="A51" s="426"/>
      <c r="B51" s="386"/>
      <c r="C51" s="380" t="s">
        <v>221</v>
      </c>
      <c r="D51" s="380"/>
      <c r="E51" s="37" t="s">
        <v>82</v>
      </c>
      <c r="F51" s="19">
        <v>0.6</v>
      </c>
      <c r="G51" s="215">
        <v>0.77</v>
      </c>
      <c r="H51" s="215">
        <f t="shared" si="3"/>
        <v>0.01</v>
      </c>
      <c r="K51" s="223"/>
      <c r="L51" s="225"/>
      <c r="M51" s="225"/>
      <c r="N51" s="429"/>
      <c r="O51" s="226"/>
      <c r="P51" s="223"/>
      <c r="Q51" s="216"/>
      <c r="R51" s="216"/>
      <c r="S51" s="216"/>
      <c r="T51" s="216"/>
      <c r="U51" s="216"/>
      <c r="V51" s="216"/>
      <c r="W51" s="216"/>
    </row>
    <row r="52" spans="1:23" ht="15.75" x14ac:dyDescent="0.25">
      <c r="A52" s="415" t="s">
        <v>222</v>
      </c>
      <c r="B52" s="416" t="s">
        <v>162</v>
      </c>
      <c r="C52" s="417" t="s">
        <v>99</v>
      </c>
      <c r="D52" s="417"/>
      <c r="E52" s="418" t="s">
        <v>82</v>
      </c>
      <c r="F52" s="222">
        <v>1.8</v>
      </c>
      <c r="G52" s="215">
        <v>0.77</v>
      </c>
      <c r="H52" s="215">
        <f t="shared" si="3"/>
        <v>0.02</v>
      </c>
      <c r="K52" s="223"/>
      <c r="L52" s="153"/>
      <c r="M52" s="153"/>
      <c r="N52" s="429"/>
      <c r="O52" s="226"/>
      <c r="P52" s="223"/>
      <c r="Q52" s="216"/>
      <c r="R52" s="216"/>
      <c r="S52" s="216"/>
      <c r="T52" s="216"/>
      <c r="U52" s="216"/>
      <c r="V52" s="216"/>
      <c r="W52" s="216"/>
    </row>
    <row r="53" spans="1:23" ht="15.75" x14ac:dyDescent="0.25">
      <c r="A53" s="415"/>
      <c r="B53" s="416"/>
      <c r="C53" s="380" t="s">
        <v>155</v>
      </c>
      <c r="D53" s="380"/>
      <c r="E53" s="419"/>
      <c r="F53" s="222">
        <v>0.6</v>
      </c>
      <c r="G53" s="215">
        <v>0.77</v>
      </c>
      <c r="H53" s="215">
        <f t="shared" si="3"/>
        <v>0.01</v>
      </c>
      <c r="K53" s="216"/>
      <c r="N53" s="229"/>
      <c r="O53" s="226"/>
      <c r="P53" s="216"/>
      <c r="Q53" s="216"/>
      <c r="R53" s="216"/>
      <c r="S53" s="216"/>
      <c r="T53" s="216"/>
      <c r="U53" s="216"/>
      <c r="V53" s="216"/>
      <c r="W53" s="216"/>
    </row>
    <row r="54" spans="1:23" ht="15.75" x14ac:dyDescent="0.25">
      <c r="A54" s="381" t="s">
        <v>224</v>
      </c>
      <c r="B54" s="394" t="s">
        <v>223</v>
      </c>
      <c r="C54" s="420" t="s">
        <v>225</v>
      </c>
      <c r="D54" s="420"/>
      <c r="E54" s="421" t="s">
        <v>141</v>
      </c>
      <c r="F54" s="19">
        <v>4.8</v>
      </c>
      <c r="G54" s="215">
        <v>0.77</v>
      </c>
      <c r="H54" s="215">
        <f t="shared" si="3"/>
        <v>0.06</v>
      </c>
      <c r="K54" s="216"/>
      <c r="N54" s="229"/>
      <c r="O54" s="226"/>
      <c r="P54" s="216"/>
      <c r="Q54" s="216"/>
      <c r="R54" s="216"/>
      <c r="S54" s="216"/>
      <c r="T54" s="216"/>
      <c r="U54" s="216"/>
      <c r="V54" s="216"/>
      <c r="W54" s="216"/>
    </row>
    <row r="55" spans="1:23" ht="15.75" x14ac:dyDescent="0.25">
      <c r="A55" s="382"/>
      <c r="B55" s="406"/>
      <c r="C55" s="420" t="s">
        <v>226</v>
      </c>
      <c r="D55" s="420"/>
      <c r="E55" s="422"/>
      <c r="F55" s="19">
        <v>10.5</v>
      </c>
      <c r="G55" s="215">
        <v>0.77</v>
      </c>
      <c r="H55" s="215">
        <f t="shared" si="3"/>
        <v>0.13</v>
      </c>
      <c r="K55" s="216"/>
      <c r="N55" s="229"/>
      <c r="O55" s="226"/>
      <c r="P55" s="216"/>
      <c r="Q55" s="216"/>
      <c r="R55" s="216"/>
      <c r="S55" s="216"/>
      <c r="T55" s="216"/>
      <c r="U55" s="216"/>
      <c r="V55" s="216"/>
      <c r="W55" s="216"/>
    </row>
    <row r="56" spans="1:23" ht="15.75" x14ac:dyDescent="0.25">
      <c r="A56" s="383"/>
      <c r="B56" s="395"/>
      <c r="C56" s="414" t="s">
        <v>227</v>
      </c>
      <c r="D56" s="414"/>
      <c r="E56" s="423"/>
      <c r="F56" s="19">
        <v>15</v>
      </c>
      <c r="G56" s="215">
        <v>0.77</v>
      </c>
      <c r="H56" s="215">
        <f t="shared" si="3"/>
        <v>0.19</v>
      </c>
      <c r="K56" s="216"/>
      <c r="N56" s="229"/>
      <c r="O56" s="226"/>
      <c r="P56" s="216"/>
      <c r="Q56" s="216"/>
      <c r="R56" s="216"/>
      <c r="S56" s="216"/>
      <c r="T56" s="216"/>
      <c r="U56" s="216"/>
      <c r="V56" s="216"/>
      <c r="W56" s="216"/>
    </row>
    <row r="57" spans="1:23" ht="19.5" customHeight="1" x14ac:dyDescent="0.25">
      <c r="A57" s="362" t="s">
        <v>233</v>
      </c>
      <c r="B57" s="376" t="s">
        <v>163</v>
      </c>
      <c r="C57" s="411" t="s">
        <v>228</v>
      </c>
      <c r="D57" s="171" t="s">
        <v>229</v>
      </c>
      <c r="E57" s="412" t="s">
        <v>82</v>
      </c>
      <c r="F57" s="19">
        <v>10.8</v>
      </c>
      <c r="G57" s="215">
        <v>0.77</v>
      </c>
      <c r="H57" s="215">
        <f t="shared" si="3"/>
        <v>0.14000000000000001</v>
      </c>
      <c r="K57" s="216"/>
      <c r="N57" s="229"/>
      <c r="O57" s="226"/>
      <c r="P57" s="216"/>
      <c r="Q57" s="216"/>
      <c r="R57" s="216"/>
      <c r="S57" s="216"/>
      <c r="T57" s="216"/>
      <c r="U57" s="216"/>
      <c r="V57" s="216"/>
      <c r="W57" s="216"/>
    </row>
    <row r="58" spans="1:23" ht="18.75" customHeight="1" x14ac:dyDescent="0.25">
      <c r="A58" s="362"/>
      <c r="B58" s="376"/>
      <c r="C58" s="411"/>
      <c r="D58" s="171" t="s">
        <v>230</v>
      </c>
      <c r="E58" s="412"/>
      <c r="F58" s="41">
        <v>6</v>
      </c>
      <c r="G58" s="215">
        <v>0.77</v>
      </c>
      <c r="H58" s="215">
        <f t="shared" si="3"/>
        <v>0.08</v>
      </c>
      <c r="K58" s="216"/>
      <c r="N58" s="229"/>
      <c r="O58" s="226"/>
      <c r="P58" s="216"/>
      <c r="Q58" s="216"/>
      <c r="R58" s="216"/>
      <c r="S58" s="216"/>
      <c r="T58" s="216"/>
      <c r="U58" s="216"/>
      <c r="V58" s="216"/>
      <c r="W58" s="216"/>
    </row>
    <row r="59" spans="1:23" ht="18" customHeight="1" x14ac:dyDescent="0.25">
      <c r="A59" s="362"/>
      <c r="B59" s="376"/>
      <c r="C59" s="411" t="s">
        <v>231</v>
      </c>
      <c r="D59" s="171" t="s">
        <v>229</v>
      </c>
      <c r="E59" s="412"/>
      <c r="F59" s="19">
        <v>12.6</v>
      </c>
      <c r="G59" s="215">
        <v>0.77</v>
      </c>
      <c r="H59" s="215">
        <f t="shared" si="3"/>
        <v>0.16</v>
      </c>
      <c r="K59" s="216"/>
      <c r="N59" s="229"/>
      <c r="O59" s="226"/>
      <c r="P59" s="216"/>
      <c r="Q59" s="216"/>
      <c r="R59" s="216"/>
      <c r="S59" s="216"/>
      <c r="T59" s="216"/>
      <c r="U59" s="216"/>
      <c r="V59" s="216"/>
      <c r="W59" s="216"/>
    </row>
    <row r="60" spans="1:23" ht="19.5" customHeight="1" x14ac:dyDescent="0.25">
      <c r="A60" s="362"/>
      <c r="B60" s="376"/>
      <c r="C60" s="411"/>
      <c r="D60" s="171" t="s">
        <v>230</v>
      </c>
      <c r="E60" s="412"/>
      <c r="F60" s="19">
        <v>7.8</v>
      </c>
      <c r="G60" s="215">
        <v>0.77</v>
      </c>
      <c r="H60" s="215">
        <f t="shared" si="3"/>
        <v>0.1</v>
      </c>
      <c r="K60" s="216"/>
      <c r="N60" s="229"/>
      <c r="O60" s="226"/>
      <c r="P60" s="216"/>
      <c r="Q60" s="216"/>
      <c r="R60" s="216"/>
      <c r="S60" s="216"/>
      <c r="T60" s="216"/>
      <c r="U60" s="216"/>
      <c r="V60" s="216"/>
      <c r="W60" s="216"/>
    </row>
    <row r="61" spans="1:23" ht="17.25" customHeight="1" x14ac:dyDescent="0.25">
      <c r="A61" s="362"/>
      <c r="B61" s="351"/>
      <c r="C61" s="411" t="s">
        <v>232</v>
      </c>
      <c r="D61" s="171" t="s">
        <v>229</v>
      </c>
      <c r="E61" s="412" t="s">
        <v>82</v>
      </c>
      <c r="F61" s="18">
        <v>13.8</v>
      </c>
      <c r="G61" s="215">
        <v>0.77</v>
      </c>
      <c r="H61" s="215">
        <f t="shared" si="3"/>
        <v>0.18</v>
      </c>
      <c r="K61" s="216"/>
      <c r="N61" s="229"/>
      <c r="O61" s="226"/>
      <c r="P61" s="216"/>
      <c r="Q61" s="216"/>
      <c r="R61" s="216"/>
      <c r="S61" s="216"/>
      <c r="T61" s="216"/>
      <c r="U61" s="216"/>
      <c r="V61" s="216"/>
      <c r="W61" s="216"/>
    </row>
    <row r="62" spans="1:23" ht="17.25" customHeight="1" x14ac:dyDescent="0.25">
      <c r="A62" s="362"/>
      <c r="B62" s="351"/>
      <c r="C62" s="411"/>
      <c r="D62" s="171" t="s">
        <v>230</v>
      </c>
      <c r="E62" s="412"/>
      <c r="F62" s="18">
        <v>9</v>
      </c>
      <c r="G62" s="215">
        <v>0.77</v>
      </c>
      <c r="H62" s="215">
        <f t="shared" si="3"/>
        <v>0.12</v>
      </c>
      <c r="K62" s="216"/>
      <c r="N62" s="229"/>
      <c r="O62" s="226"/>
      <c r="P62" s="216"/>
      <c r="Q62" s="216"/>
      <c r="R62" s="216"/>
      <c r="S62" s="216"/>
      <c r="T62" s="216"/>
      <c r="U62" s="216"/>
      <c r="V62" s="216"/>
      <c r="W62" s="216"/>
    </row>
    <row r="63" spans="1:23" ht="23.25" customHeight="1" x14ac:dyDescent="0.25">
      <c r="A63" s="362"/>
      <c r="B63" s="351"/>
      <c r="C63" s="413" t="s">
        <v>234</v>
      </c>
      <c r="D63" s="171" t="s">
        <v>229</v>
      </c>
      <c r="E63" s="412"/>
      <c r="F63" s="18">
        <v>18</v>
      </c>
      <c r="G63" s="215">
        <v>0.77</v>
      </c>
      <c r="H63" s="215">
        <f t="shared" si="3"/>
        <v>0.23</v>
      </c>
      <c r="K63" s="216"/>
      <c r="N63" s="229"/>
      <c r="O63" s="226"/>
      <c r="P63" s="216"/>
      <c r="Q63" s="216"/>
      <c r="R63" s="216"/>
      <c r="S63" s="216"/>
      <c r="T63" s="216"/>
      <c r="U63" s="216"/>
      <c r="V63" s="216"/>
      <c r="W63" s="216"/>
    </row>
    <row r="64" spans="1:23" ht="21.75" customHeight="1" x14ac:dyDescent="0.25">
      <c r="A64" s="362"/>
      <c r="B64" s="351"/>
      <c r="C64" s="413"/>
      <c r="D64" s="171" t="s">
        <v>230</v>
      </c>
      <c r="E64" s="412"/>
      <c r="F64" s="18">
        <v>13.2</v>
      </c>
      <c r="G64" s="215">
        <v>0.77</v>
      </c>
      <c r="H64" s="215">
        <f t="shared" si="3"/>
        <v>0.17</v>
      </c>
      <c r="K64" s="216"/>
      <c r="N64" s="229"/>
      <c r="O64" s="226"/>
      <c r="P64" s="216"/>
      <c r="Q64" s="216"/>
      <c r="R64" s="216"/>
      <c r="S64" s="216"/>
      <c r="T64" s="216"/>
      <c r="U64" s="216"/>
      <c r="V64" s="216"/>
      <c r="W64" s="216"/>
    </row>
    <row r="65" spans="1:23" ht="15.75" x14ac:dyDescent="0.25">
      <c r="A65" s="210" t="s">
        <v>235</v>
      </c>
      <c r="B65" s="359" t="s">
        <v>156</v>
      </c>
      <c r="C65" s="360"/>
      <c r="D65" s="361"/>
      <c r="E65" s="230" t="s">
        <v>150</v>
      </c>
      <c r="F65" s="230">
        <v>6</v>
      </c>
      <c r="G65" s="215">
        <v>0.77</v>
      </c>
      <c r="H65" s="215">
        <f t="shared" si="3"/>
        <v>0.08</v>
      </c>
      <c r="K65" s="216"/>
      <c r="N65" s="229"/>
      <c r="O65" s="226"/>
      <c r="P65" s="216"/>
      <c r="Q65" s="216"/>
      <c r="R65" s="216"/>
      <c r="S65" s="216"/>
      <c r="T65" s="216"/>
      <c r="U65" s="216"/>
      <c r="V65" s="216"/>
      <c r="W65" s="216"/>
    </row>
    <row r="66" spans="1:23" ht="16.5" customHeight="1" x14ac:dyDescent="0.25">
      <c r="A66" s="381" t="s">
        <v>236</v>
      </c>
      <c r="B66" s="394" t="s">
        <v>157</v>
      </c>
      <c r="C66" s="407" t="s">
        <v>237</v>
      </c>
      <c r="D66" s="407"/>
      <c r="E66" s="396" t="s">
        <v>141</v>
      </c>
      <c r="F66" s="26">
        <v>6.6</v>
      </c>
      <c r="G66" s="215">
        <v>0.77</v>
      </c>
      <c r="H66" s="215">
        <f t="shared" si="3"/>
        <v>0.08</v>
      </c>
      <c r="K66" s="216"/>
      <c r="N66" s="229"/>
      <c r="O66" s="226"/>
      <c r="P66" s="216"/>
      <c r="Q66" s="216"/>
      <c r="R66" s="216"/>
      <c r="S66" s="216"/>
      <c r="T66" s="216"/>
      <c r="U66" s="216"/>
      <c r="V66" s="216"/>
      <c r="W66" s="216"/>
    </row>
    <row r="67" spans="1:23" ht="16.5" customHeight="1" x14ac:dyDescent="0.25">
      <c r="A67" s="382"/>
      <c r="B67" s="406"/>
      <c r="C67" s="407" t="s">
        <v>238</v>
      </c>
      <c r="D67" s="407"/>
      <c r="E67" s="405"/>
      <c r="F67" s="206">
        <v>8.4</v>
      </c>
      <c r="G67" s="215">
        <v>0.77</v>
      </c>
      <c r="H67" s="215">
        <f t="shared" si="3"/>
        <v>0.11</v>
      </c>
      <c r="K67" s="216"/>
      <c r="N67" s="229"/>
      <c r="O67" s="226"/>
      <c r="P67" s="216"/>
      <c r="Q67" s="216"/>
      <c r="R67" s="216"/>
      <c r="S67" s="216"/>
      <c r="T67" s="216"/>
      <c r="U67" s="216"/>
      <c r="V67" s="216"/>
      <c r="W67" s="216"/>
    </row>
    <row r="68" spans="1:23" ht="14.25" customHeight="1" x14ac:dyDescent="0.25">
      <c r="A68" s="382"/>
      <c r="B68" s="406"/>
      <c r="C68" s="408" t="s">
        <v>239</v>
      </c>
      <c r="D68" s="408"/>
      <c r="E68" s="405"/>
      <c r="F68" s="206">
        <v>9</v>
      </c>
      <c r="G68" s="215">
        <v>0.77</v>
      </c>
      <c r="H68" s="215">
        <f t="shared" si="3"/>
        <v>0.12</v>
      </c>
      <c r="K68" s="216"/>
      <c r="N68" s="229"/>
      <c r="O68" s="226"/>
      <c r="P68" s="216"/>
      <c r="Q68" s="216"/>
      <c r="R68" s="216"/>
      <c r="S68" s="216"/>
      <c r="T68" s="216"/>
      <c r="U68" s="216"/>
      <c r="V68" s="216"/>
      <c r="W68" s="216"/>
    </row>
    <row r="69" spans="1:23" ht="15.75" x14ac:dyDescent="0.25">
      <c r="A69" s="383"/>
      <c r="B69" s="395"/>
      <c r="C69" s="409" t="s">
        <v>240</v>
      </c>
      <c r="D69" s="410"/>
      <c r="E69" s="397"/>
      <c r="F69" s="206">
        <v>12</v>
      </c>
      <c r="G69" s="215">
        <v>0.77</v>
      </c>
      <c r="H69" s="215">
        <f t="shared" si="3"/>
        <v>0.15</v>
      </c>
      <c r="K69" s="216"/>
      <c r="N69" s="229"/>
      <c r="O69" s="226"/>
      <c r="P69" s="216"/>
      <c r="Q69" s="216"/>
      <c r="R69" s="216"/>
      <c r="S69" s="216"/>
      <c r="T69" s="216"/>
      <c r="U69" s="216"/>
      <c r="V69" s="216"/>
      <c r="W69" s="216"/>
    </row>
    <row r="70" spans="1:23" ht="15.75" x14ac:dyDescent="0.25">
      <c r="A70" s="381" t="s">
        <v>245</v>
      </c>
      <c r="B70" s="384" t="s">
        <v>158</v>
      </c>
      <c r="C70" s="398" t="s">
        <v>241</v>
      </c>
      <c r="D70" s="398"/>
      <c r="E70" s="396" t="s">
        <v>65</v>
      </c>
      <c r="F70" s="26">
        <v>3.6</v>
      </c>
      <c r="G70" s="215">
        <v>0.77</v>
      </c>
      <c r="H70" s="215">
        <f t="shared" si="3"/>
        <v>0.05</v>
      </c>
      <c r="K70" s="216"/>
      <c r="N70" s="229"/>
      <c r="O70" s="226"/>
      <c r="P70" s="216"/>
      <c r="Q70" s="216"/>
      <c r="R70" s="216"/>
      <c r="S70" s="216"/>
      <c r="T70" s="216"/>
      <c r="U70" s="216"/>
      <c r="V70" s="216"/>
      <c r="W70" s="216"/>
    </row>
    <row r="71" spans="1:23" ht="15.75" x14ac:dyDescent="0.25">
      <c r="A71" s="382"/>
      <c r="B71" s="385"/>
      <c r="C71" s="377" t="s">
        <v>242</v>
      </c>
      <c r="D71" s="377"/>
      <c r="E71" s="405"/>
      <c r="F71" s="26">
        <v>7.2</v>
      </c>
      <c r="G71" s="215">
        <v>0.77</v>
      </c>
      <c r="H71" s="215">
        <f t="shared" si="3"/>
        <v>0.09</v>
      </c>
      <c r="K71" s="216"/>
      <c r="N71" s="229"/>
      <c r="O71" s="226"/>
      <c r="P71" s="216"/>
      <c r="Q71" s="216"/>
      <c r="R71" s="216"/>
      <c r="S71" s="216"/>
      <c r="T71" s="216"/>
      <c r="U71" s="216"/>
      <c r="V71" s="216"/>
      <c r="W71" s="216"/>
    </row>
    <row r="72" spans="1:23" ht="15.75" x14ac:dyDescent="0.25">
      <c r="A72" s="382"/>
      <c r="B72" s="385"/>
      <c r="C72" s="377" t="s">
        <v>243</v>
      </c>
      <c r="D72" s="377"/>
      <c r="E72" s="405"/>
      <c r="F72" s="26">
        <v>7.8</v>
      </c>
      <c r="G72" s="215">
        <v>0.77</v>
      </c>
      <c r="H72" s="215">
        <f t="shared" si="3"/>
        <v>0.1</v>
      </c>
      <c r="K72" s="216"/>
      <c r="N72" s="229"/>
      <c r="O72" s="226"/>
      <c r="P72" s="216"/>
      <c r="Q72" s="216"/>
      <c r="R72" s="216"/>
      <c r="S72" s="216"/>
      <c r="T72" s="216"/>
      <c r="U72" s="216"/>
      <c r="V72" s="216"/>
      <c r="W72" s="216"/>
    </row>
    <row r="73" spans="1:23" ht="15.75" customHeight="1" x14ac:dyDescent="0.25">
      <c r="A73" s="383"/>
      <c r="B73" s="386"/>
      <c r="C73" s="377" t="s">
        <v>244</v>
      </c>
      <c r="D73" s="377"/>
      <c r="E73" s="397"/>
      <c r="F73" s="26">
        <v>21</v>
      </c>
      <c r="G73" s="215">
        <v>0.77</v>
      </c>
      <c r="H73" s="215">
        <f t="shared" si="3"/>
        <v>0.27</v>
      </c>
      <c r="K73" s="216"/>
      <c r="N73" s="229"/>
      <c r="O73" s="226"/>
      <c r="P73" s="216"/>
      <c r="Q73" s="216"/>
      <c r="R73" s="216"/>
      <c r="S73" s="216"/>
      <c r="T73" s="216"/>
      <c r="U73" s="216"/>
      <c r="V73" s="216"/>
      <c r="W73" s="216"/>
    </row>
    <row r="74" spans="1:23" ht="15.75" x14ac:dyDescent="0.25">
      <c r="A74" s="362" t="s">
        <v>246</v>
      </c>
      <c r="B74" s="394" t="s">
        <v>159</v>
      </c>
      <c r="C74" s="398" t="s">
        <v>247</v>
      </c>
      <c r="D74" s="398"/>
      <c r="E74" s="311" t="s">
        <v>67</v>
      </c>
      <c r="F74" s="231">
        <v>15</v>
      </c>
      <c r="G74" s="215">
        <v>0.77</v>
      </c>
      <c r="H74" s="215">
        <f t="shared" si="3"/>
        <v>0.19</v>
      </c>
      <c r="K74" s="216"/>
      <c r="N74" s="229"/>
      <c r="O74" s="226"/>
      <c r="P74" s="216"/>
      <c r="Q74" s="216"/>
      <c r="R74" s="216"/>
      <c r="S74" s="216"/>
      <c r="T74" s="216"/>
      <c r="U74" s="216"/>
      <c r="V74" s="216"/>
      <c r="W74" s="216"/>
    </row>
    <row r="75" spans="1:23" ht="15.75" x14ac:dyDescent="0.25">
      <c r="A75" s="362"/>
      <c r="B75" s="395"/>
      <c r="C75" s="377" t="s">
        <v>248</v>
      </c>
      <c r="D75" s="377"/>
      <c r="E75" s="311"/>
      <c r="F75" s="231">
        <v>21</v>
      </c>
      <c r="G75" s="215">
        <v>0.77</v>
      </c>
      <c r="H75" s="215">
        <f t="shared" si="3"/>
        <v>0.27</v>
      </c>
      <c r="K75" s="216"/>
      <c r="N75" s="229"/>
      <c r="O75" s="226"/>
      <c r="P75" s="216"/>
      <c r="Q75" s="216"/>
      <c r="R75" s="216"/>
      <c r="S75" s="216"/>
      <c r="T75" s="216"/>
      <c r="U75" s="216"/>
      <c r="V75" s="216"/>
      <c r="W75" s="216"/>
    </row>
    <row r="76" spans="1:23" ht="18.75" customHeight="1" x14ac:dyDescent="0.25">
      <c r="A76" s="399" t="s">
        <v>249</v>
      </c>
      <c r="B76" s="402" t="s">
        <v>250</v>
      </c>
      <c r="C76" s="387" t="s">
        <v>171</v>
      </c>
      <c r="D76" s="387"/>
      <c r="E76" s="396" t="s">
        <v>180</v>
      </c>
      <c r="F76" s="26">
        <v>36.6</v>
      </c>
      <c r="G76" s="215">
        <v>0.77</v>
      </c>
      <c r="H76" s="215">
        <f t="shared" si="3"/>
        <v>0.47</v>
      </c>
      <c r="K76" s="216"/>
      <c r="N76" s="229"/>
      <c r="O76" s="226"/>
      <c r="P76" s="216"/>
      <c r="Q76" s="216"/>
      <c r="R76" s="216"/>
      <c r="S76" s="216"/>
      <c r="T76" s="216"/>
      <c r="U76" s="216"/>
      <c r="V76" s="216"/>
      <c r="W76" s="216"/>
    </row>
    <row r="77" spans="1:23" ht="14.25" customHeight="1" x14ac:dyDescent="0.25">
      <c r="A77" s="400"/>
      <c r="B77" s="403"/>
      <c r="C77" s="364" t="s">
        <v>173</v>
      </c>
      <c r="D77" s="364"/>
      <c r="E77" s="405"/>
      <c r="F77" s="206">
        <v>2</v>
      </c>
      <c r="G77" s="215">
        <v>0.77</v>
      </c>
      <c r="H77" s="215">
        <f t="shared" si="3"/>
        <v>0.03</v>
      </c>
      <c r="K77" s="216"/>
      <c r="N77" s="229"/>
      <c r="O77" s="226"/>
      <c r="P77" s="216"/>
      <c r="Q77" s="216"/>
      <c r="R77" s="216"/>
      <c r="S77" s="216"/>
      <c r="T77" s="216"/>
      <c r="U77" s="216"/>
      <c r="V77" s="216"/>
      <c r="W77" s="216"/>
    </row>
    <row r="78" spans="1:23" ht="15" customHeight="1" x14ac:dyDescent="0.25">
      <c r="A78" s="400"/>
      <c r="B78" s="403"/>
      <c r="C78" s="387" t="s">
        <v>172</v>
      </c>
      <c r="D78" s="387"/>
      <c r="E78" s="405"/>
      <c r="F78" s="206">
        <v>30.1</v>
      </c>
      <c r="G78" s="215">
        <v>0.77</v>
      </c>
      <c r="H78" s="215">
        <f t="shared" si="3"/>
        <v>0.39</v>
      </c>
      <c r="K78" s="216"/>
      <c r="N78" s="229"/>
      <c r="O78" s="226"/>
      <c r="P78" s="216"/>
      <c r="Q78" s="216"/>
      <c r="R78" s="216"/>
      <c r="S78" s="216"/>
      <c r="T78" s="216"/>
      <c r="U78" s="216"/>
      <c r="V78" s="216"/>
      <c r="W78" s="216"/>
    </row>
    <row r="79" spans="1:23" ht="15.75" customHeight="1" x14ac:dyDescent="0.25">
      <c r="A79" s="401"/>
      <c r="B79" s="404"/>
      <c r="C79" s="379" t="s">
        <v>174</v>
      </c>
      <c r="D79" s="379"/>
      <c r="E79" s="397"/>
      <c r="F79" s="20">
        <v>0.7</v>
      </c>
      <c r="G79" s="215">
        <v>0.77</v>
      </c>
      <c r="H79" s="215">
        <f t="shared" si="3"/>
        <v>0.01</v>
      </c>
      <c r="K79" s="216"/>
      <c r="N79" s="229"/>
      <c r="O79" s="226"/>
      <c r="P79" s="216"/>
      <c r="Q79" s="216"/>
      <c r="R79" s="216"/>
      <c r="S79" s="216"/>
      <c r="T79" s="216"/>
      <c r="U79" s="216"/>
      <c r="V79" s="216"/>
      <c r="W79" s="216"/>
    </row>
    <row r="80" spans="1:23" ht="15.75" customHeight="1" x14ac:dyDescent="0.25">
      <c r="A80" s="381" t="s">
        <v>30</v>
      </c>
      <c r="B80" s="394" t="s">
        <v>164</v>
      </c>
      <c r="C80" s="387" t="s">
        <v>251</v>
      </c>
      <c r="D80" s="387"/>
      <c r="E80" s="396" t="s">
        <v>61</v>
      </c>
      <c r="F80" s="19">
        <v>2</v>
      </c>
      <c r="G80" s="215">
        <v>0.77</v>
      </c>
      <c r="H80" s="215">
        <f t="shared" si="3"/>
        <v>0.03</v>
      </c>
      <c r="K80" s="216"/>
      <c r="N80" s="229"/>
      <c r="O80" s="226"/>
      <c r="P80" s="216"/>
      <c r="Q80" s="216"/>
      <c r="R80" s="216"/>
      <c r="S80" s="216"/>
      <c r="T80" s="216"/>
      <c r="U80" s="216"/>
      <c r="V80" s="216"/>
      <c r="W80" s="216"/>
    </row>
    <row r="81" spans="1:23" ht="15.75" x14ac:dyDescent="0.25">
      <c r="A81" s="383"/>
      <c r="B81" s="395"/>
      <c r="C81" s="387" t="s">
        <v>252</v>
      </c>
      <c r="D81" s="387"/>
      <c r="E81" s="397"/>
      <c r="F81" s="20">
        <v>0.7</v>
      </c>
      <c r="G81" s="215">
        <v>0.77</v>
      </c>
      <c r="H81" s="215">
        <f t="shared" si="3"/>
        <v>0.01</v>
      </c>
      <c r="K81" s="216"/>
      <c r="N81" s="229"/>
      <c r="O81" s="226"/>
      <c r="P81" s="216"/>
      <c r="Q81" s="216"/>
      <c r="R81" s="216"/>
      <c r="S81" s="216"/>
      <c r="T81" s="216"/>
      <c r="U81" s="216"/>
      <c r="V81" s="216"/>
      <c r="W81" s="216"/>
    </row>
    <row r="82" spans="1:23" ht="15.75" customHeight="1" x14ac:dyDescent="0.25">
      <c r="A82" s="362" t="s">
        <v>31</v>
      </c>
      <c r="B82" s="376" t="s">
        <v>152</v>
      </c>
      <c r="C82" s="379" t="s">
        <v>253</v>
      </c>
      <c r="D82" s="379"/>
      <c r="E82" s="391" t="s">
        <v>255</v>
      </c>
      <c r="F82" s="231">
        <v>2.5</v>
      </c>
      <c r="G82" s="215">
        <v>0.77</v>
      </c>
      <c r="H82" s="215">
        <f t="shared" si="3"/>
        <v>0.03</v>
      </c>
      <c r="K82" s="216"/>
      <c r="N82" s="229"/>
      <c r="O82" s="226"/>
      <c r="P82" s="216"/>
      <c r="Q82" s="216"/>
      <c r="R82" s="216"/>
      <c r="S82" s="216"/>
      <c r="T82" s="216"/>
      <c r="U82" s="216"/>
      <c r="V82" s="216"/>
      <c r="W82" s="216"/>
    </row>
    <row r="83" spans="1:23" ht="15.75" customHeight="1" x14ac:dyDescent="0.25">
      <c r="A83" s="362"/>
      <c r="B83" s="376"/>
      <c r="C83" s="379" t="s">
        <v>254</v>
      </c>
      <c r="D83" s="379"/>
      <c r="E83" s="392"/>
      <c r="F83" s="231">
        <v>7.6</v>
      </c>
      <c r="G83" s="215">
        <v>0.77</v>
      </c>
      <c r="H83" s="215">
        <f t="shared" si="3"/>
        <v>0.1</v>
      </c>
      <c r="K83" s="216"/>
      <c r="N83" s="229"/>
      <c r="O83" s="226"/>
      <c r="P83" s="216"/>
      <c r="Q83" s="216"/>
      <c r="R83" s="216"/>
      <c r="S83" s="216"/>
      <c r="T83" s="216"/>
      <c r="U83" s="216"/>
      <c r="V83" s="216"/>
      <c r="W83" s="216"/>
    </row>
    <row r="84" spans="1:23" ht="15" customHeight="1" x14ac:dyDescent="0.25">
      <c r="A84" s="381" t="s">
        <v>32</v>
      </c>
      <c r="B84" s="384" t="s">
        <v>256</v>
      </c>
      <c r="C84" s="380" t="s">
        <v>16</v>
      </c>
      <c r="D84" s="380"/>
      <c r="E84" s="391" t="s">
        <v>141</v>
      </c>
      <c r="F84" s="19">
        <v>3</v>
      </c>
      <c r="G84" s="215">
        <v>0.77</v>
      </c>
      <c r="H84" s="215">
        <f t="shared" si="3"/>
        <v>0.04</v>
      </c>
      <c r="K84" s="216"/>
      <c r="N84" s="229"/>
      <c r="O84" s="226"/>
      <c r="P84" s="216"/>
      <c r="Q84" s="216"/>
      <c r="R84" s="216"/>
      <c r="S84" s="216"/>
      <c r="T84" s="216"/>
      <c r="U84" s="216"/>
      <c r="V84" s="216"/>
      <c r="W84" s="216"/>
    </row>
    <row r="85" spans="1:23" ht="13.5" customHeight="1" x14ac:dyDescent="0.25">
      <c r="A85" s="382"/>
      <c r="B85" s="385"/>
      <c r="C85" s="380" t="s">
        <v>17</v>
      </c>
      <c r="D85" s="380"/>
      <c r="E85" s="392"/>
      <c r="F85" s="19">
        <v>1.2</v>
      </c>
      <c r="G85" s="215">
        <v>0.77</v>
      </c>
      <c r="H85" s="215">
        <f t="shared" si="3"/>
        <v>0.02</v>
      </c>
      <c r="K85" s="216"/>
      <c r="N85" s="229"/>
      <c r="O85" s="226"/>
      <c r="P85" s="216"/>
      <c r="Q85" s="216"/>
      <c r="R85" s="216"/>
      <c r="S85" s="216"/>
      <c r="T85" s="216"/>
      <c r="U85" s="216"/>
      <c r="V85" s="216"/>
      <c r="W85" s="216"/>
    </row>
    <row r="86" spans="1:23" ht="13.5" customHeight="1" x14ac:dyDescent="0.25">
      <c r="A86" s="383"/>
      <c r="B86" s="386"/>
      <c r="C86" s="380" t="s">
        <v>18</v>
      </c>
      <c r="D86" s="380"/>
      <c r="E86" s="393"/>
      <c r="F86" s="20">
        <v>4</v>
      </c>
      <c r="G86" s="215">
        <v>0.77</v>
      </c>
      <c r="H86" s="215">
        <f t="shared" si="3"/>
        <v>0.05</v>
      </c>
      <c r="K86" s="216"/>
      <c r="N86" s="229"/>
      <c r="O86" s="226"/>
      <c r="P86" s="216"/>
      <c r="Q86" s="216"/>
      <c r="R86" s="216"/>
      <c r="S86" s="216"/>
      <c r="T86" s="216"/>
      <c r="U86" s="216"/>
      <c r="V86" s="216"/>
      <c r="W86" s="216"/>
    </row>
    <row r="87" spans="1:23" ht="15.75" customHeight="1" x14ac:dyDescent="0.25">
      <c r="A87" s="381" t="s">
        <v>33</v>
      </c>
      <c r="B87" s="384" t="s">
        <v>257</v>
      </c>
      <c r="C87" s="387" t="s">
        <v>171</v>
      </c>
      <c r="D87" s="387"/>
      <c r="E87" s="388" t="s">
        <v>180</v>
      </c>
      <c r="F87" s="19">
        <v>54</v>
      </c>
      <c r="G87" s="215">
        <v>0.77</v>
      </c>
      <c r="H87" s="215">
        <f t="shared" si="3"/>
        <v>0.69</v>
      </c>
      <c r="K87" s="216"/>
      <c r="N87" s="229"/>
      <c r="O87" s="226"/>
      <c r="P87" s="216"/>
      <c r="Q87" s="216"/>
      <c r="R87" s="216"/>
      <c r="S87" s="216"/>
      <c r="T87" s="216"/>
      <c r="U87" s="216"/>
      <c r="V87" s="216"/>
      <c r="W87" s="216"/>
    </row>
    <row r="88" spans="1:23" ht="15" customHeight="1" x14ac:dyDescent="0.25">
      <c r="A88" s="382"/>
      <c r="B88" s="385"/>
      <c r="C88" s="364" t="s">
        <v>173</v>
      </c>
      <c r="D88" s="364"/>
      <c r="E88" s="389"/>
      <c r="F88" s="19">
        <v>2</v>
      </c>
      <c r="G88" s="215">
        <v>0.77</v>
      </c>
      <c r="H88" s="215">
        <f t="shared" si="3"/>
        <v>0.03</v>
      </c>
      <c r="K88" s="216"/>
      <c r="N88" s="229"/>
      <c r="O88" s="226"/>
      <c r="P88" s="216"/>
      <c r="Q88" s="216"/>
      <c r="R88" s="216"/>
      <c r="S88" s="216"/>
      <c r="T88" s="216"/>
      <c r="U88" s="216"/>
      <c r="V88" s="216"/>
      <c r="W88" s="216"/>
    </row>
    <row r="89" spans="1:23" ht="15.75" customHeight="1" x14ac:dyDescent="0.25">
      <c r="A89" s="382"/>
      <c r="B89" s="385"/>
      <c r="C89" s="387" t="s">
        <v>172</v>
      </c>
      <c r="D89" s="387"/>
      <c r="E89" s="389"/>
      <c r="F89" s="19">
        <v>47.5</v>
      </c>
      <c r="G89" s="215">
        <v>0.77</v>
      </c>
      <c r="H89" s="215">
        <f t="shared" si="3"/>
        <v>0.61</v>
      </c>
      <c r="K89" s="216"/>
      <c r="N89" s="229"/>
      <c r="O89" s="226"/>
      <c r="P89" s="216"/>
      <c r="Q89" s="216"/>
      <c r="R89" s="216"/>
      <c r="S89" s="216"/>
      <c r="T89" s="216"/>
      <c r="U89" s="216"/>
      <c r="V89" s="216"/>
      <c r="W89" s="216"/>
    </row>
    <row r="90" spans="1:23" ht="15.75" x14ac:dyDescent="0.25">
      <c r="A90" s="383"/>
      <c r="B90" s="386"/>
      <c r="C90" s="379" t="s">
        <v>174</v>
      </c>
      <c r="D90" s="379"/>
      <c r="E90" s="390"/>
      <c r="F90" s="19">
        <v>0.7</v>
      </c>
      <c r="G90" s="215">
        <v>0.77</v>
      </c>
      <c r="H90" s="215">
        <f t="shared" si="3"/>
        <v>0.01</v>
      </c>
      <c r="K90" s="216"/>
      <c r="N90" s="229"/>
      <c r="O90" s="226"/>
      <c r="P90" s="216"/>
      <c r="Q90" s="216"/>
      <c r="R90" s="216"/>
      <c r="S90" s="216"/>
      <c r="T90" s="216"/>
      <c r="U90" s="216"/>
      <c r="V90" s="216"/>
      <c r="W90" s="216"/>
    </row>
    <row r="91" spans="1:23" ht="15.75" customHeight="1" x14ac:dyDescent="0.25">
      <c r="A91" s="362" t="s">
        <v>34</v>
      </c>
      <c r="B91" s="376" t="s">
        <v>165</v>
      </c>
      <c r="C91" s="377" t="s">
        <v>258</v>
      </c>
      <c r="D91" s="377"/>
      <c r="E91" s="378" t="s">
        <v>180</v>
      </c>
      <c r="F91" s="19">
        <v>11.4</v>
      </c>
      <c r="G91" s="215">
        <v>0.77</v>
      </c>
      <c r="H91" s="215">
        <f t="shared" si="3"/>
        <v>0.15</v>
      </c>
      <c r="K91" s="216"/>
      <c r="N91" s="229"/>
      <c r="O91" s="226"/>
      <c r="P91" s="216"/>
      <c r="Q91" s="216"/>
      <c r="R91" s="216"/>
      <c r="S91" s="216"/>
      <c r="T91" s="216"/>
      <c r="U91" s="216"/>
      <c r="V91" s="216"/>
      <c r="W91" s="216"/>
    </row>
    <row r="92" spans="1:23" ht="24" customHeight="1" x14ac:dyDescent="0.25">
      <c r="A92" s="362"/>
      <c r="B92" s="376"/>
      <c r="C92" s="379" t="s">
        <v>259</v>
      </c>
      <c r="D92" s="379"/>
      <c r="E92" s="378"/>
      <c r="F92" s="19">
        <v>23.4</v>
      </c>
      <c r="G92" s="215">
        <v>0.77</v>
      </c>
      <c r="H92" s="215">
        <f t="shared" si="3"/>
        <v>0.3</v>
      </c>
      <c r="K92" s="216"/>
      <c r="N92" s="229"/>
      <c r="O92" s="226"/>
      <c r="P92" s="216"/>
      <c r="Q92" s="216"/>
      <c r="R92" s="216"/>
      <c r="S92" s="216"/>
      <c r="T92" s="216"/>
      <c r="U92" s="216"/>
      <c r="V92" s="216"/>
      <c r="W92" s="216"/>
    </row>
    <row r="93" spans="1:23" ht="33" customHeight="1" x14ac:dyDescent="0.25">
      <c r="A93" s="43" t="s">
        <v>35</v>
      </c>
      <c r="B93" s="356" t="s">
        <v>160</v>
      </c>
      <c r="C93" s="357"/>
      <c r="D93" s="358"/>
      <c r="E93" s="7" t="s">
        <v>180</v>
      </c>
      <c r="F93" s="197">
        <v>56.4</v>
      </c>
      <c r="G93" s="215">
        <v>0.77</v>
      </c>
      <c r="H93" s="215">
        <f t="shared" si="3"/>
        <v>0.72</v>
      </c>
      <c r="K93" s="216"/>
      <c r="N93" s="229"/>
      <c r="O93" s="226"/>
      <c r="P93" s="216"/>
      <c r="Q93" s="216"/>
      <c r="R93" s="216"/>
      <c r="S93" s="216"/>
      <c r="T93" s="216"/>
      <c r="U93" s="216"/>
      <c r="V93" s="216"/>
      <c r="W93" s="216"/>
    </row>
    <row r="94" spans="1:23" ht="14.25" customHeight="1" x14ac:dyDescent="0.25">
      <c r="A94" s="366" t="s">
        <v>263</v>
      </c>
      <c r="B94" s="367"/>
      <c r="C94" s="367"/>
      <c r="D94" s="367"/>
      <c r="E94" s="367"/>
      <c r="F94" s="367"/>
      <c r="G94" s="367"/>
      <c r="H94" s="368"/>
      <c r="K94" s="216"/>
      <c r="N94" s="229"/>
      <c r="O94" s="226"/>
      <c r="P94" s="216"/>
      <c r="Q94" s="216"/>
      <c r="R94" s="216"/>
      <c r="S94" s="216"/>
      <c r="T94" s="216"/>
      <c r="U94" s="216"/>
      <c r="V94" s="216"/>
      <c r="W94" s="216"/>
    </row>
    <row r="95" spans="1:23" ht="15.75" x14ac:dyDescent="0.25">
      <c r="A95" s="204" t="s">
        <v>264</v>
      </c>
      <c r="B95" s="369" t="s">
        <v>261</v>
      </c>
      <c r="C95" s="370"/>
      <c r="D95" s="371"/>
      <c r="E95" s="198" t="s">
        <v>180</v>
      </c>
      <c r="F95" s="7">
        <v>85.2</v>
      </c>
      <c r="G95" s="215">
        <v>0.77</v>
      </c>
      <c r="H95" s="215">
        <f t="shared" ref="H95:H97" si="4">ROUND((F95/60)*G95,2)</f>
        <v>1.0900000000000001</v>
      </c>
      <c r="K95" s="216"/>
      <c r="N95" s="229"/>
      <c r="O95" s="226"/>
      <c r="P95" s="216"/>
      <c r="Q95" s="216"/>
      <c r="R95" s="216"/>
      <c r="S95" s="216"/>
      <c r="T95" s="216"/>
      <c r="U95" s="216"/>
      <c r="V95" s="216"/>
      <c r="W95" s="216"/>
    </row>
    <row r="96" spans="1:23" ht="15.75" customHeight="1" x14ac:dyDescent="0.25">
      <c r="A96" s="42" t="s">
        <v>265</v>
      </c>
      <c r="B96" s="372" t="s">
        <v>260</v>
      </c>
      <c r="C96" s="372"/>
      <c r="D96" s="372"/>
      <c r="E96" s="198" t="s">
        <v>180</v>
      </c>
      <c r="F96" s="196">
        <v>33</v>
      </c>
      <c r="G96" s="215">
        <v>0.77</v>
      </c>
      <c r="H96" s="215">
        <f t="shared" si="4"/>
        <v>0.42</v>
      </c>
      <c r="K96" s="355"/>
      <c r="L96" s="355"/>
      <c r="M96" s="355"/>
      <c r="N96" s="355"/>
      <c r="O96" s="355"/>
      <c r="P96" s="355"/>
      <c r="Q96" s="355"/>
      <c r="R96" s="355"/>
      <c r="S96" s="355"/>
      <c r="T96" s="355"/>
      <c r="U96" s="355"/>
      <c r="V96" s="355"/>
      <c r="W96" s="355"/>
    </row>
    <row r="97" spans="1:23" ht="18" customHeight="1" x14ac:dyDescent="0.25">
      <c r="A97" s="204" t="s">
        <v>38</v>
      </c>
      <c r="B97" s="373" t="s">
        <v>262</v>
      </c>
      <c r="C97" s="374"/>
      <c r="D97" s="375"/>
      <c r="E97" s="197" t="s">
        <v>180</v>
      </c>
      <c r="F97" s="88">
        <v>118.2</v>
      </c>
      <c r="G97" s="215">
        <v>0.77</v>
      </c>
      <c r="H97" s="215">
        <f t="shared" si="4"/>
        <v>1.52</v>
      </c>
      <c r="K97" s="355"/>
      <c r="L97" s="355"/>
      <c r="M97" s="355"/>
      <c r="N97" s="355"/>
      <c r="O97" s="355"/>
      <c r="P97" s="355"/>
      <c r="Q97" s="355"/>
      <c r="R97" s="355"/>
      <c r="S97" s="355"/>
      <c r="T97" s="355"/>
      <c r="U97" s="355"/>
      <c r="V97" s="355"/>
      <c r="W97" s="355"/>
    </row>
    <row r="98" spans="1:23" ht="17.25" customHeight="1" x14ac:dyDescent="0.25">
      <c r="A98" s="204" t="s">
        <v>39</v>
      </c>
      <c r="B98" s="356" t="s">
        <v>266</v>
      </c>
      <c r="C98" s="357"/>
      <c r="D98" s="357"/>
      <c r="E98" s="357"/>
      <c r="F98" s="357"/>
      <c r="G98" s="357"/>
      <c r="H98" s="358"/>
      <c r="K98" s="216"/>
      <c r="L98" s="216"/>
      <c r="M98" s="216"/>
      <c r="N98" s="216"/>
      <c r="O98" s="216"/>
      <c r="P98" s="216"/>
      <c r="Q98" s="216"/>
      <c r="R98" s="216"/>
      <c r="S98" s="216"/>
      <c r="T98" s="216"/>
      <c r="U98" s="216"/>
      <c r="V98" s="216"/>
      <c r="W98" s="216"/>
    </row>
    <row r="99" spans="1:23" ht="15.75" x14ac:dyDescent="0.25">
      <c r="A99" s="204" t="s">
        <v>267</v>
      </c>
      <c r="B99" s="359" t="s">
        <v>268</v>
      </c>
      <c r="C99" s="360"/>
      <c r="D99" s="361"/>
      <c r="E99" s="199" t="s">
        <v>180</v>
      </c>
      <c r="F99" s="7">
        <v>54</v>
      </c>
      <c r="G99" s="215">
        <v>0.77</v>
      </c>
      <c r="H99" s="215">
        <f t="shared" ref="H99:H101" si="5">ROUND((F99/60)*G99,2)</f>
        <v>0.69</v>
      </c>
      <c r="K99" s="216"/>
      <c r="L99" s="216"/>
      <c r="M99" s="216"/>
      <c r="N99" s="216"/>
      <c r="O99" s="216"/>
      <c r="P99" s="216"/>
      <c r="Q99" s="216"/>
      <c r="R99" s="216"/>
      <c r="S99" s="216"/>
      <c r="T99" s="216"/>
      <c r="U99" s="216"/>
      <c r="V99" s="216"/>
      <c r="W99" s="216"/>
    </row>
    <row r="100" spans="1:23" ht="24" customHeight="1" x14ac:dyDescent="0.25">
      <c r="A100" s="362" t="s">
        <v>269</v>
      </c>
      <c r="B100" s="363" t="s">
        <v>137</v>
      </c>
      <c r="C100" s="364" t="s">
        <v>270</v>
      </c>
      <c r="D100" s="364"/>
      <c r="E100" s="365" t="s">
        <v>180</v>
      </c>
      <c r="F100" s="7">
        <v>7</v>
      </c>
      <c r="G100" s="215">
        <v>0.77</v>
      </c>
      <c r="H100" s="215">
        <f t="shared" si="5"/>
        <v>0.09</v>
      </c>
      <c r="K100" s="216"/>
      <c r="L100" s="216"/>
      <c r="M100" s="216"/>
      <c r="N100" s="216"/>
      <c r="O100" s="216"/>
      <c r="P100" s="216"/>
      <c r="Q100" s="216"/>
      <c r="R100" s="216"/>
      <c r="S100" s="216"/>
      <c r="T100" s="216"/>
      <c r="U100" s="216"/>
      <c r="V100" s="216"/>
      <c r="W100" s="216"/>
    </row>
    <row r="101" spans="1:23" ht="25.5" customHeight="1" x14ac:dyDescent="0.25">
      <c r="A101" s="362"/>
      <c r="B101" s="363"/>
      <c r="C101" s="364" t="s">
        <v>271</v>
      </c>
      <c r="D101" s="364"/>
      <c r="E101" s="365"/>
      <c r="F101" s="7">
        <v>18</v>
      </c>
      <c r="G101" s="215">
        <v>0.77</v>
      </c>
      <c r="H101" s="215">
        <f t="shared" si="5"/>
        <v>0.23</v>
      </c>
      <c r="K101" s="355"/>
      <c r="L101" s="355"/>
      <c r="M101" s="355"/>
      <c r="N101" s="355"/>
      <c r="O101" s="355"/>
      <c r="P101" s="355"/>
      <c r="Q101" s="355"/>
      <c r="R101" s="355"/>
      <c r="S101" s="355"/>
      <c r="T101" s="355"/>
      <c r="U101" s="355"/>
      <c r="V101" s="355"/>
      <c r="W101" s="355"/>
    </row>
  </sheetData>
  <mergeCells count="165">
    <mergeCell ref="A5:H9"/>
    <mergeCell ref="B10:B11"/>
    <mergeCell ref="D10:D11"/>
    <mergeCell ref="E10:E11"/>
    <mergeCell ref="F10:F11"/>
    <mergeCell ref="G10:G11"/>
    <mergeCell ref="H10:H11"/>
    <mergeCell ref="K10:W10"/>
    <mergeCell ref="K11:W11"/>
    <mergeCell ref="K12:W12"/>
    <mergeCell ref="B13:H13"/>
    <mergeCell ref="K13:W13"/>
    <mergeCell ref="A14:A17"/>
    <mergeCell ref="B14:B17"/>
    <mergeCell ref="C14:D14"/>
    <mergeCell ref="E14:E17"/>
    <mergeCell ref="K14:W14"/>
    <mergeCell ref="A26:A30"/>
    <mergeCell ref="B26:B30"/>
    <mergeCell ref="C26:D26"/>
    <mergeCell ref="C15:D15"/>
    <mergeCell ref="C16:D16"/>
    <mergeCell ref="C17:D17"/>
    <mergeCell ref="K17:W17"/>
    <mergeCell ref="A18:H18"/>
    <mergeCell ref="A19:A22"/>
    <mergeCell ref="B19:B22"/>
    <mergeCell ref="C19:D19"/>
    <mergeCell ref="E19:E22"/>
    <mergeCell ref="C20:D20"/>
    <mergeCell ref="E26:E28"/>
    <mergeCell ref="C27:D27"/>
    <mergeCell ref="C28:D28"/>
    <mergeCell ref="C29:D29"/>
    <mergeCell ref="E29:E30"/>
    <mergeCell ref="C30:D30"/>
    <mergeCell ref="C21:D21"/>
    <mergeCell ref="C22:D22"/>
    <mergeCell ref="B23:D23"/>
    <mergeCell ref="B24:D24"/>
    <mergeCell ref="C25:D25"/>
    <mergeCell ref="B31:H31"/>
    <mergeCell ref="C32:D32"/>
    <mergeCell ref="B33:D33"/>
    <mergeCell ref="B34:D34"/>
    <mergeCell ref="A35:A38"/>
    <mergeCell ref="B35:B38"/>
    <mergeCell ref="C35:D35"/>
    <mergeCell ref="E35:E38"/>
    <mergeCell ref="C36:D36"/>
    <mergeCell ref="C37:D37"/>
    <mergeCell ref="C38:D38"/>
    <mergeCell ref="N39:N52"/>
    <mergeCell ref="B40:D40"/>
    <mergeCell ref="A41:A44"/>
    <mergeCell ref="B41:B44"/>
    <mergeCell ref="C41:D41"/>
    <mergeCell ref="E41:E44"/>
    <mergeCell ref="C42:D42"/>
    <mergeCell ref="C43:D43"/>
    <mergeCell ref="C44:D44"/>
    <mergeCell ref="A48:A51"/>
    <mergeCell ref="B48:B51"/>
    <mergeCell ref="C48:D48"/>
    <mergeCell ref="E48:E50"/>
    <mergeCell ref="C49:D49"/>
    <mergeCell ref="C50:D50"/>
    <mergeCell ref="C51:D51"/>
    <mergeCell ref="A45:A46"/>
    <mergeCell ref="B45:B46"/>
    <mergeCell ref="C45:D45"/>
    <mergeCell ref="E45:E46"/>
    <mergeCell ref="C46:D46"/>
    <mergeCell ref="B47:D47"/>
    <mergeCell ref="A52:A53"/>
    <mergeCell ref="B52:B53"/>
    <mergeCell ref="C52:D52"/>
    <mergeCell ref="E52:E53"/>
    <mergeCell ref="C53:D53"/>
    <mergeCell ref="A54:A56"/>
    <mergeCell ref="B54:B56"/>
    <mergeCell ref="C54:D54"/>
    <mergeCell ref="E54:E56"/>
    <mergeCell ref="C55:D55"/>
    <mergeCell ref="A61:A64"/>
    <mergeCell ref="B61:B64"/>
    <mergeCell ref="C61:C62"/>
    <mergeCell ref="E61:E64"/>
    <mergeCell ref="C63:C64"/>
    <mergeCell ref="B65:D65"/>
    <mergeCell ref="C56:D56"/>
    <mergeCell ref="A57:A60"/>
    <mergeCell ref="B57:B60"/>
    <mergeCell ref="C57:C58"/>
    <mergeCell ref="E57:E60"/>
    <mergeCell ref="C59:C60"/>
    <mergeCell ref="A70:A73"/>
    <mergeCell ref="B70:B73"/>
    <mergeCell ref="C70:D70"/>
    <mergeCell ref="E70:E73"/>
    <mergeCell ref="C71:D71"/>
    <mergeCell ref="C72:D72"/>
    <mergeCell ref="C73:D73"/>
    <mergeCell ref="A66:A69"/>
    <mergeCell ref="B66:B69"/>
    <mergeCell ref="C66:D66"/>
    <mergeCell ref="E66:E69"/>
    <mergeCell ref="C67:D67"/>
    <mergeCell ref="C68:D68"/>
    <mergeCell ref="C69:D69"/>
    <mergeCell ref="C78:D78"/>
    <mergeCell ref="C79:D79"/>
    <mergeCell ref="A80:A81"/>
    <mergeCell ref="B80:B81"/>
    <mergeCell ref="C80:D80"/>
    <mergeCell ref="E80:E81"/>
    <mergeCell ref="C81:D81"/>
    <mergeCell ref="A74:A75"/>
    <mergeCell ref="B74:B75"/>
    <mergeCell ref="C74:D74"/>
    <mergeCell ref="E74:E75"/>
    <mergeCell ref="C75:D75"/>
    <mergeCell ref="A76:A79"/>
    <mergeCell ref="B76:B79"/>
    <mergeCell ref="C76:D76"/>
    <mergeCell ref="E76:E79"/>
    <mergeCell ref="C77:D77"/>
    <mergeCell ref="A82:A83"/>
    <mergeCell ref="B82:B83"/>
    <mergeCell ref="C82:D82"/>
    <mergeCell ref="E82:E83"/>
    <mergeCell ref="C83:D83"/>
    <mergeCell ref="A84:A86"/>
    <mergeCell ref="B84:B86"/>
    <mergeCell ref="C84:D84"/>
    <mergeCell ref="E84:E86"/>
    <mergeCell ref="C85:D85"/>
    <mergeCell ref="A91:A92"/>
    <mergeCell ref="B91:B92"/>
    <mergeCell ref="C91:D91"/>
    <mergeCell ref="E91:E92"/>
    <mergeCell ref="C92:D92"/>
    <mergeCell ref="B93:D93"/>
    <mergeCell ref="C86:D86"/>
    <mergeCell ref="A87:A90"/>
    <mergeCell ref="B87:B90"/>
    <mergeCell ref="C87:D87"/>
    <mergeCell ref="E87:E90"/>
    <mergeCell ref="C88:D88"/>
    <mergeCell ref="C89:D89"/>
    <mergeCell ref="C90:D90"/>
    <mergeCell ref="K101:W101"/>
    <mergeCell ref="B98:H98"/>
    <mergeCell ref="B99:D99"/>
    <mergeCell ref="A100:A101"/>
    <mergeCell ref="B100:B101"/>
    <mergeCell ref="C100:D100"/>
    <mergeCell ref="E100:E101"/>
    <mergeCell ref="C101:D101"/>
    <mergeCell ref="A94:H94"/>
    <mergeCell ref="B95:D95"/>
    <mergeCell ref="B96:D96"/>
    <mergeCell ref="K96:W96"/>
    <mergeCell ref="B97:D97"/>
    <mergeCell ref="K97:W97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I100"/>
  <sheetViews>
    <sheetView view="pageBreakPreview" zoomScaleNormal="100" zoomScaleSheetLayoutView="100" workbookViewId="0">
      <selection activeCell="C9" sqref="C9:D10"/>
    </sheetView>
  </sheetViews>
  <sheetFormatPr defaultRowHeight="15" x14ac:dyDescent="0.25"/>
  <cols>
    <col min="1" max="1" width="6.5703125" customWidth="1"/>
    <col min="2" max="2" width="40.7109375" customWidth="1"/>
    <col min="3" max="3" width="20.28515625" bestFit="1" customWidth="1"/>
    <col min="4" max="4" width="20.7109375" customWidth="1"/>
    <col min="5" max="5" width="10.28515625" customWidth="1"/>
    <col min="6" max="6" width="10.5703125" customWidth="1"/>
    <col min="7" max="7" width="10.140625" customWidth="1"/>
    <col min="8" max="8" width="9.7109375" customWidth="1"/>
    <col min="9" max="9" width="1.42578125" customWidth="1"/>
  </cols>
  <sheetData>
    <row r="1" spans="1:9" s="71" customFormat="1" ht="18.75" x14ac:dyDescent="0.3">
      <c r="D1" s="9" t="s">
        <v>687</v>
      </c>
      <c r="F1" s="9"/>
      <c r="G1" s="9"/>
      <c r="H1" s="9"/>
    </row>
    <row r="2" spans="1:9" s="71" customFormat="1" ht="18.75" x14ac:dyDescent="0.3">
      <c r="D2" s="479" t="s">
        <v>694</v>
      </c>
      <c r="E2" s="479"/>
      <c r="F2" s="479"/>
      <c r="G2" s="479"/>
      <c r="H2" s="479"/>
    </row>
    <row r="3" spans="1:9" s="71" customFormat="1" ht="18.75" x14ac:dyDescent="0.3">
      <c r="E3" s="9"/>
      <c r="F3" s="9"/>
      <c r="G3" s="9"/>
      <c r="H3" s="9"/>
    </row>
    <row r="4" spans="1:9" s="71" customFormat="1" ht="15" customHeight="1" x14ac:dyDescent="0.25">
      <c r="A4" s="483" t="s">
        <v>688</v>
      </c>
      <c r="B4" s="483"/>
      <c r="C4" s="483"/>
      <c r="D4" s="483"/>
      <c r="E4" s="483"/>
      <c r="F4" s="483"/>
      <c r="G4" s="483"/>
      <c r="H4" s="483"/>
      <c r="I4" s="483"/>
    </row>
    <row r="5" spans="1:9" s="71" customFormat="1" ht="15" customHeight="1" x14ac:dyDescent="0.25">
      <c r="A5" s="483"/>
      <c r="B5" s="483"/>
      <c r="C5" s="483"/>
      <c r="D5" s="483"/>
      <c r="E5" s="483"/>
      <c r="F5" s="483"/>
      <c r="G5" s="483"/>
      <c r="H5" s="483"/>
      <c r="I5" s="483"/>
    </row>
    <row r="6" spans="1:9" s="71" customFormat="1" ht="15" customHeight="1" x14ac:dyDescent="0.25">
      <c r="A6" s="483"/>
      <c r="B6" s="483"/>
      <c r="C6" s="483"/>
      <c r="D6" s="483"/>
      <c r="E6" s="483"/>
      <c r="F6" s="483"/>
      <c r="G6" s="483"/>
      <c r="H6" s="483"/>
      <c r="I6" s="483"/>
    </row>
    <row r="7" spans="1:9" s="71" customFormat="1" ht="28.5" customHeight="1" x14ac:dyDescent="0.25">
      <c r="A7" s="483"/>
      <c r="B7" s="483"/>
      <c r="C7" s="483"/>
      <c r="D7" s="483"/>
      <c r="E7" s="483"/>
      <c r="F7" s="483"/>
      <c r="G7" s="483"/>
      <c r="H7" s="483"/>
      <c r="I7" s="483"/>
    </row>
    <row r="8" spans="1:9" s="71" customFormat="1" ht="12.75" customHeight="1" x14ac:dyDescent="0.25">
      <c r="A8" s="132"/>
      <c r="B8" s="132"/>
      <c r="C8" s="132"/>
      <c r="D8" s="132"/>
      <c r="E8" s="480"/>
      <c r="F8" s="481"/>
      <c r="G8" s="484"/>
      <c r="H8" s="484"/>
      <c r="I8" s="484"/>
    </row>
    <row r="9" spans="1:9" x14ac:dyDescent="0.25">
      <c r="A9" s="1" t="s">
        <v>3</v>
      </c>
      <c r="B9" s="455" t="s">
        <v>0</v>
      </c>
      <c r="C9" s="455" t="s">
        <v>179</v>
      </c>
      <c r="D9" s="457"/>
      <c r="E9" s="459" t="s">
        <v>110</v>
      </c>
      <c r="F9" s="461" t="s">
        <v>176</v>
      </c>
      <c r="G9" s="461" t="s">
        <v>683</v>
      </c>
      <c r="H9" s="463" t="s">
        <v>169</v>
      </c>
    </row>
    <row r="10" spans="1:9" ht="21.75" customHeight="1" x14ac:dyDescent="0.25">
      <c r="A10" s="24" t="s">
        <v>2</v>
      </c>
      <c r="B10" s="456"/>
      <c r="C10" s="456"/>
      <c r="D10" s="458"/>
      <c r="E10" s="460"/>
      <c r="F10" s="462"/>
      <c r="G10" s="462"/>
      <c r="H10" s="464"/>
    </row>
    <row r="11" spans="1:9" ht="15.75" x14ac:dyDescent="0.25">
      <c r="A11" s="33">
        <v>1</v>
      </c>
      <c r="B11" s="22">
        <v>2</v>
      </c>
      <c r="C11" s="40"/>
      <c r="D11" s="23"/>
      <c r="E11" s="2">
        <v>3</v>
      </c>
      <c r="F11" s="33">
        <v>4</v>
      </c>
      <c r="G11" s="33">
        <v>5</v>
      </c>
      <c r="H11" s="33">
        <v>6</v>
      </c>
    </row>
    <row r="12" spans="1:9" ht="15.75" x14ac:dyDescent="0.25">
      <c r="A12" s="101" t="s">
        <v>1</v>
      </c>
      <c r="B12" s="450" t="s">
        <v>177</v>
      </c>
      <c r="C12" s="451"/>
      <c r="D12" s="451"/>
      <c r="E12" s="451"/>
      <c r="F12" s="451"/>
      <c r="G12" s="451"/>
      <c r="H12" s="482"/>
    </row>
    <row r="13" spans="1:9" ht="15.75" x14ac:dyDescent="0.25">
      <c r="A13" s="431" t="s">
        <v>27</v>
      </c>
      <c r="B13" s="260" t="s">
        <v>175</v>
      </c>
      <c r="C13" s="387" t="s">
        <v>171</v>
      </c>
      <c r="D13" s="387"/>
      <c r="E13" s="443" t="s">
        <v>61</v>
      </c>
      <c r="F13" s="7">
        <v>40</v>
      </c>
      <c r="G13" s="39">
        <v>14.76</v>
      </c>
      <c r="H13" s="39">
        <f>ROUND((F13/60)*G13,2)</f>
        <v>9.84</v>
      </c>
    </row>
    <row r="14" spans="1:9" ht="15.75" x14ac:dyDescent="0.25">
      <c r="A14" s="431"/>
      <c r="B14" s="452"/>
      <c r="C14" s="364" t="s">
        <v>173</v>
      </c>
      <c r="D14" s="364"/>
      <c r="E14" s="444"/>
      <c r="F14" s="7">
        <v>2</v>
      </c>
      <c r="G14" s="39">
        <v>14.76</v>
      </c>
      <c r="H14" s="39">
        <f t="shared" ref="H14:H16" si="0">ROUND((F14/60)*G14,2)</f>
        <v>0.49</v>
      </c>
    </row>
    <row r="15" spans="1:9" ht="15.75" x14ac:dyDescent="0.25">
      <c r="A15" s="431"/>
      <c r="B15" s="452"/>
      <c r="C15" s="387" t="s">
        <v>172</v>
      </c>
      <c r="D15" s="387"/>
      <c r="E15" s="444"/>
      <c r="F15" s="7">
        <v>33.5</v>
      </c>
      <c r="G15" s="39">
        <v>14.76</v>
      </c>
      <c r="H15" s="39">
        <f t="shared" si="0"/>
        <v>8.24</v>
      </c>
    </row>
    <row r="16" spans="1:9" ht="15.75" x14ac:dyDescent="0.25">
      <c r="A16" s="431"/>
      <c r="B16" s="261"/>
      <c r="C16" s="379" t="s">
        <v>174</v>
      </c>
      <c r="D16" s="379"/>
      <c r="E16" s="445"/>
      <c r="F16" s="7">
        <v>0.7</v>
      </c>
      <c r="G16" s="39">
        <v>14.76</v>
      </c>
      <c r="H16" s="39">
        <f t="shared" si="0"/>
        <v>0.17</v>
      </c>
    </row>
    <row r="17" spans="1:8" ht="15.75" x14ac:dyDescent="0.25">
      <c r="A17" s="446" t="s">
        <v>182</v>
      </c>
      <c r="B17" s="447"/>
      <c r="C17" s="447"/>
      <c r="D17" s="447"/>
      <c r="E17" s="447"/>
      <c r="F17" s="447"/>
      <c r="G17" s="447"/>
      <c r="H17" s="448"/>
    </row>
    <row r="18" spans="1:8" ht="15.75" x14ac:dyDescent="0.25">
      <c r="A18" s="449" t="s">
        <v>183</v>
      </c>
      <c r="B18" s="402" t="s">
        <v>178</v>
      </c>
      <c r="C18" s="387" t="s">
        <v>171</v>
      </c>
      <c r="D18" s="387"/>
      <c r="E18" s="443" t="s">
        <v>180</v>
      </c>
      <c r="F18" s="7">
        <v>46.8</v>
      </c>
      <c r="G18" s="39">
        <v>14.76</v>
      </c>
      <c r="H18" s="39">
        <f t="shared" ref="H18:H29" si="1">ROUND((F18/60)*G18,2)</f>
        <v>11.51</v>
      </c>
    </row>
    <row r="19" spans="1:8" ht="15.75" x14ac:dyDescent="0.25">
      <c r="A19" s="449"/>
      <c r="B19" s="403"/>
      <c r="C19" s="364" t="s">
        <v>173</v>
      </c>
      <c r="D19" s="364"/>
      <c r="E19" s="444"/>
      <c r="F19" s="23">
        <v>2</v>
      </c>
      <c r="G19" s="39">
        <v>14.76</v>
      </c>
      <c r="H19" s="39">
        <f t="shared" si="1"/>
        <v>0.49</v>
      </c>
    </row>
    <row r="20" spans="1:8" ht="15.75" x14ac:dyDescent="0.25">
      <c r="A20" s="449"/>
      <c r="B20" s="403"/>
      <c r="C20" s="387" t="s">
        <v>172</v>
      </c>
      <c r="D20" s="387"/>
      <c r="E20" s="444"/>
      <c r="F20" s="23">
        <v>40.299999999999997</v>
      </c>
      <c r="G20" s="39">
        <v>14.76</v>
      </c>
      <c r="H20" s="39">
        <f t="shared" si="1"/>
        <v>9.91</v>
      </c>
    </row>
    <row r="21" spans="1:8" ht="15.75" x14ac:dyDescent="0.25">
      <c r="A21" s="449"/>
      <c r="B21" s="404"/>
      <c r="C21" s="379" t="s">
        <v>174</v>
      </c>
      <c r="D21" s="379"/>
      <c r="E21" s="445"/>
      <c r="F21" s="23">
        <v>0.7</v>
      </c>
      <c r="G21" s="39">
        <v>14.76</v>
      </c>
      <c r="H21" s="39">
        <f t="shared" si="1"/>
        <v>0.17</v>
      </c>
    </row>
    <row r="22" spans="1:8" ht="15.75" x14ac:dyDescent="0.25">
      <c r="A22" s="4" t="s">
        <v>184</v>
      </c>
      <c r="B22" s="356" t="s">
        <v>153</v>
      </c>
      <c r="C22" s="357"/>
      <c r="D22" s="358"/>
      <c r="E22" s="14" t="s">
        <v>181</v>
      </c>
      <c r="F22" s="23">
        <v>30</v>
      </c>
      <c r="G22" s="39">
        <v>14.76</v>
      </c>
      <c r="H22" s="39">
        <f t="shared" si="1"/>
        <v>7.38</v>
      </c>
    </row>
    <row r="23" spans="1:8" ht="15.75" x14ac:dyDescent="0.25">
      <c r="A23" s="34" t="s">
        <v>185</v>
      </c>
      <c r="B23" s="356" t="s">
        <v>186</v>
      </c>
      <c r="C23" s="357"/>
      <c r="D23" s="358"/>
      <c r="E23" s="14" t="s">
        <v>181</v>
      </c>
      <c r="F23" s="23">
        <v>25</v>
      </c>
      <c r="G23" s="39">
        <v>14.76</v>
      </c>
      <c r="H23" s="39">
        <f t="shared" si="1"/>
        <v>6.15</v>
      </c>
    </row>
    <row r="24" spans="1:8" ht="24" x14ac:dyDescent="0.25">
      <c r="A24" s="72" t="s">
        <v>29</v>
      </c>
      <c r="B24" s="4" t="s">
        <v>154</v>
      </c>
      <c r="C24" s="408" t="s">
        <v>188</v>
      </c>
      <c r="D24" s="408"/>
      <c r="E24" s="97" t="s">
        <v>187</v>
      </c>
      <c r="F24" s="109">
        <v>13.3</v>
      </c>
      <c r="G24" s="39">
        <v>14.76</v>
      </c>
      <c r="H24" s="39">
        <f t="shared" si="1"/>
        <v>3.27</v>
      </c>
    </row>
    <row r="25" spans="1:8" ht="15.75" x14ac:dyDescent="0.25">
      <c r="A25" s="394" t="s">
        <v>189</v>
      </c>
      <c r="B25" s="384" t="s">
        <v>191</v>
      </c>
      <c r="C25" s="364" t="s">
        <v>190</v>
      </c>
      <c r="D25" s="364"/>
      <c r="E25" s="443" t="s">
        <v>195</v>
      </c>
      <c r="F25" s="23">
        <v>7.2</v>
      </c>
      <c r="G25" s="39">
        <v>14.76</v>
      </c>
      <c r="H25" s="39">
        <f t="shared" si="1"/>
        <v>1.77</v>
      </c>
    </row>
    <row r="26" spans="1:8" ht="15.75" x14ac:dyDescent="0.25">
      <c r="A26" s="406"/>
      <c r="B26" s="385"/>
      <c r="C26" s="364" t="s">
        <v>192</v>
      </c>
      <c r="D26" s="364"/>
      <c r="E26" s="444"/>
      <c r="F26" s="23">
        <v>15</v>
      </c>
      <c r="G26" s="39">
        <v>14.76</v>
      </c>
      <c r="H26" s="39">
        <f t="shared" si="1"/>
        <v>3.69</v>
      </c>
    </row>
    <row r="27" spans="1:8" ht="15.75" x14ac:dyDescent="0.25">
      <c r="A27" s="406"/>
      <c r="B27" s="385"/>
      <c r="C27" s="364" t="s">
        <v>193</v>
      </c>
      <c r="D27" s="364"/>
      <c r="E27" s="445"/>
      <c r="F27" s="23">
        <v>24</v>
      </c>
      <c r="G27" s="39">
        <v>14.76</v>
      </c>
      <c r="H27" s="39">
        <f t="shared" si="1"/>
        <v>5.9</v>
      </c>
    </row>
    <row r="28" spans="1:8" ht="15.75" x14ac:dyDescent="0.25">
      <c r="A28" s="406"/>
      <c r="B28" s="385"/>
      <c r="C28" s="364" t="s">
        <v>194</v>
      </c>
      <c r="D28" s="364"/>
      <c r="E28" s="443" t="s">
        <v>196</v>
      </c>
      <c r="F28" s="23">
        <v>16.8</v>
      </c>
      <c r="G28" s="39">
        <v>14.76</v>
      </c>
      <c r="H28" s="39">
        <f t="shared" si="1"/>
        <v>4.13</v>
      </c>
    </row>
    <row r="29" spans="1:8" ht="15.75" x14ac:dyDescent="0.25">
      <c r="A29" s="395"/>
      <c r="B29" s="386"/>
      <c r="C29" s="364" t="s">
        <v>193</v>
      </c>
      <c r="D29" s="364"/>
      <c r="E29" s="445"/>
      <c r="F29" s="23">
        <v>24</v>
      </c>
      <c r="G29" s="39">
        <v>14.76</v>
      </c>
      <c r="H29" s="39">
        <f t="shared" si="1"/>
        <v>5.9</v>
      </c>
    </row>
    <row r="30" spans="1:8" ht="15.75" x14ac:dyDescent="0.25">
      <c r="A30" s="74" t="s">
        <v>197</v>
      </c>
      <c r="B30" s="360" t="s">
        <v>198</v>
      </c>
      <c r="C30" s="360"/>
      <c r="D30" s="360"/>
      <c r="E30" s="360"/>
      <c r="F30" s="360"/>
      <c r="G30" s="360"/>
      <c r="H30" s="361"/>
    </row>
    <row r="31" spans="1:8" ht="24" x14ac:dyDescent="0.25">
      <c r="A31" s="38" t="s">
        <v>199</v>
      </c>
      <c r="B31" s="90" t="s">
        <v>200</v>
      </c>
      <c r="C31" s="377" t="s">
        <v>188</v>
      </c>
      <c r="D31" s="377"/>
      <c r="E31" s="102" t="s">
        <v>187</v>
      </c>
      <c r="F31" s="110">
        <v>12</v>
      </c>
      <c r="G31" s="39">
        <v>14.76</v>
      </c>
      <c r="H31" s="39">
        <f t="shared" ref="H31:H37" si="2">ROUND((F31/60)*G31,2)</f>
        <v>2.95</v>
      </c>
    </row>
    <row r="32" spans="1:8" ht="15.75" x14ac:dyDescent="0.25">
      <c r="A32" s="34" t="s">
        <v>201</v>
      </c>
      <c r="B32" s="476" t="s">
        <v>204</v>
      </c>
      <c r="C32" s="477"/>
      <c r="D32" s="478"/>
      <c r="E32" s="99" t="s">
        <v>202</v>
      </c>
      <c r="F32" s="88">
        <v>12</v>
      </c>
      <c r="G32" s="39">
        <v>14.76</v>
      </c>
      <c r="H32" s="39">
        <f t="shared" si="2"/>
        <v>2.95</v>
      </c>
    </row>
    <row r="33" spans="1:8" ht="15.75" x14ac:dyDescent="0.25">
      <c r="A33" s="34" t="s">
        <v>203</v>
      </c>
      <c r="B33" s="438" t="s">
        <v>205</v>
      </c>
      <c r="C33" s="439"/>
      <c r="D33" s="440"/>
      <c r="E33" s="35" t="s">
        <v>202</v>
      </c>
      <c r="F33" s="33">
        <v>8.4</v>
      </c>
      <c r="G33" s="39">
        <v>14.76</v>
      </c>
      <c r="H33" s="39">
        <f t="shared" si="2"/>
        <v>2.0699999999999998</v>
      </c>
    </row>
    <row r="34" spans="1:8" ht="15.75" x14ac:dyDescent="0.25">
      <c r="A34" s="441" t="s">
        <v>207</v>
      </c>
      <c r="B34" s="384" t="s">
        <v>206</v>
      </c>
      <c r="C34" s="387" t="s">
        <v>171</v>
      </c>
      <c r="D34" s="387"/>
      <c r="E34" s="443" t="s">
        <v>62</v>
      </c>
      <c r="F34" s="7">
        <v>43.8</v>
      </c>
      <c r="G34" s="39">
        <v>14.76</v>
      </c>
      <c r="H34" s="39">
        <f t="shared" si="2"/>
        <v>10.77</v>
      </c>
    </row>
    <row r="35" spans="1:8" ht="15.75" x14ac:dyDescent="0.25">
      <c r="A35" s="442"/>
      <c r="B35" s="385"/>
      <c r="C35" s="364" t="s">
        <v>173</v>
      </c>
      <c r="D35" s="364"/>
      <c r="E35" s="444"/>
      <c r="F35" s="7">
        <v>2</v>
      </c>
      <c r="G35" s="39">
        <v>14.76</v>
      </c>
      <c r="H35" s="39">
        <f t="shared" si="2"/>
        <v>0.49</v>
      </c>
    </row>
    <row r="36" spans="1:8" ht="15.75" x14ac:dyDescent="0.25">
      <c r="A36" s="442"/>
      <c r="B36" s="385"/>
      <c r="C36" s="387" t="s">
        <v>172</v>
      </c>
      <c r="D36" s="387"/>
      <c r="E36" s="444"/>
      <c r="F36" s="7">
        <v>37.299999999999997</v>
      </c>
      <c r="G36" s="39">
        <v>14.76</v>
      </c>
      <c r="H36" s="39">
        <f t="shared" si="2"/>
        <v>9.18</v>
      </c>
    </row>
    <row r="37" spans="1:8" ht="15.75" x14ac:dyDescent="0.25">
      <c r="A37" s="442"/>
      <c r="B37" s="385"/>
      <c r="C37" s="379" t="s">
        <v>174</v>
      </c>
      <c r="D37" s="379"/>
      <c r="E37" s="444"/>
      <c r="F37" s="111">
        <v>0.7</v>
      </c>
      <c r="G37" s="39">
        <v>14.76</v>
      </c>
      <c r="H37" s="39">
        <f t="shared" si="2"/>
        <v>0.17</v>
      </c>
    </row>
    <row r="38" spans="1:8" ht="15.75" x14ac:dyDescent="0.25">
      <c r="A38" s="74" t="s">
        <v>208</v>
      </c>
      <c r="B38" s="3"/>
      <c r="C38" s="3"/>
      <c r="D38" s="3"/>
      <c r="E38" s="3"/>
      <c r="F38" s="3"/>
      <c r="G38" s="39"/>
      <c r="H38" s="75"/>
    </row>
    <row r="39" spans="1:8" ht="15.75" x14ac:dyDescent="0.25">
      <c r="A39" s="100" t="s">
        <v>209</v>
      </c>
      <c r="B39" s="359" t="s">
        <v>210</v>
      </c>
      <c r="C39" s="360"/>
      <c r="D39" s="361"/>
      <c r="E39" s="36" t="s">
        <v>141</v>
      </c>
      <c r="F39" s="7">
        <v>12</v>
      </c>
      <c r="G39" s="39">
        <v>14.76</v>
      </c>
      <c r="H39" s="39">
        <f t="shared" ref="H39:H92" si="3">ROUND((F39/60)*G39,2)</f>
        <v>2.95</v>
      </c>
    </row>
    <row r="40" spans="1:8" ht="15.75" x14ac:dyDescent="0.25">
      <c r="A40" s="430" t="s">
        <v>214</v>
      </c>
      <c r="B40" s="432" t="s">
        <v>161</v>
      </c>
      <c r="C40" s="435" t="s">
        <v>211</v>
      </c>
      <c r="D40" s="435"/>
      <c r="E40" s="418" t="s">
        <v>66</v>
      </c>
      <c r="F40" s="31">
        <v>0.6</v>
      </c>
      <c r="G40" s="39">
        <v>14.76</v>
      </c>
      <c r="H40" s="39">
        <f t="shared" si="3"/>
        <v>0.15</v>
      </c>
    </row>
    <row r="41" spans="1:8" ht="15.75" x14ac:dyDescent="0.25">
      <c r="A41" s="431"/>
      <c r="B41" s="433"/>
      <c r="C41" s="435" t="s">
        <v>212</v>
      </c>
      <c r="D41" s="435"/>
      <c r="E41" s="436"/>
      <c r="F41" s="31">
        <v>1.2</v>
      </c>
      <c r="G41" s="39">
        <v>14.76</v>
      </c>
      <c r="H41" s="39">
        <f t="shared" si="3"/>
        <v>0.3</v>
      </c>
    </row>
    <row r="42" spans="1:8" ht="15.75" x14ac:dyDescent="0.25">
      <c r="A42" s="431"/>
      <c r="B42" s="433"/>
      <c r="C42" s="435" t="s">
        <v>213</v>
      </c>
      <c r="D42" s="435"/>
      <c r="E42" s="436"/>
      <c r="F42" s="31">
        <v>4.2</v>
      </c>
      <c r="G42" s="39">
        <v>14.76</v>
      </c>
      <c r="H42" s="39">
        <f t="shared" si="3"/>
        <v>1.03</v>
      </c>
    </row>
    <row r="43" spans="1:8" ht="15.75" x14ac:dyDescent="0.25">
      <c r="A43" s="431"/>
      <c r="B43" s="434"/>
      <c r="C43" s="435" t="s">
        <v>149</v>
      </c>
      <c r="D43" s="435"/>
      <c r="E43" s="419"/>
      <c r="F43" s="31">
        <v>2.4</v>
      </c>
      <c r="G43" s="39">
        <v>14.76</v>
      </c>
      <c r="H43" s="39">
        <f t="shared" si="3"/>
        <v>0.59</v>
      </c>
    </row>
    <row r="44" spans="1:8" ht="15.75" x14ac:dyDescent="0.25">
      <c r="A44" s="424" t="s">
        <v>215</v>
      </c>
      <c r="B44" s="427" t="s">
        <v>37</v>
      </c>
      <c r="C44" s="387" t="s">
        <v>216</v>
      </c>
      <c r="D44" s="387"/>
      <c r="E44" s="418" t="s">
        <v>187</v>
      </c>
      <c r="F44" s="88">
        <v>10.199999999999999</v>
      </c>
      <c r="G44" s="39">
        <v>14.76</v>
      </c>
      <c r="H44" s="39">
        <f t="shared" si="3"/>
        <v>2.5099999999999998</v>
      </c>
    </row>
    <row r="45" spans="1:8" ht="15.75" x14ac:dyDescent="0.25">
      <c r="A45" s="426"/>
      <c r="B45" s="428"/>
      <c r="C45" s="364" t="s">
        <v>173</v>
      </c>
      <c r="D45" s="364"/>
      <c r="E45" s="419"/>
      <c r="F45" s="89">
        <v>2</v>
      </c>
      <c r="G45" s="39">
        <v>14.76</v>
      </c>
      <c r="H45" s="39">
        <f t="shared" si="3"/>
        <v>0.49</v>
      </c>
    </row>
    <row r="46" spans="1:8" ht="15.75" x14ac:dyDescent="0.25">
      <c r="A46" s="103" t="s">
        <v>217</v>
      </c>
      <c r="B46" s="359" t="s">
        <v>147</v>
      </c>
      <c r="C46" s="360"/>
      <c r="D46" s="361"/>
      <c r="E46" s="98" t="s">
        <v>141</v>
      </c>
      <c r="F46" s="89">
        <v>3.6</v>
      </c>
      <c r="G46" s="39">
        <v>14.76</v>
      </c>
      <c r="H46" s="39">
        <f t="shared" si="3"/>
        <v>0.89</v>
      </c>
    </row>
    <row r="47" spans="1:8" ht="15.75" x14ac:dyDescent="0.25">
      <c r="A47" s="424" t="s">
        <v>218</v>
      </c>
      <c r="B47" s="384" t="s">
        <v>148</v>
      </c>
      <c r="C47" s="380" t="s">
        <v>219</v>
      </c>
      <c r="D47" s="380"/>
      <c r="E47" s="421" t="s">
        <v>65</v>
      </c>
      <c r="F47" s="19">
        <v>0.4</v>
      </c>
      <c r="G47" s="39">
        <v>14.76</v>
      </c>
      <c r="H47" s="39">
        <f t="shared" si="3"/>
        <v>0.1</v>
      </c>
    </row>
    <row r="48" spans="1:8" ht="15.75" x14ac:dyDescent="0.25">
      <c r="A48" s="425"/>
      <c r="B48" s="385"/>
      <c r="C48" s="380" t="s">
        <v>220</v>
      </c>
      <c r="D48" s="380"/>
      <c r="E48" s="422"/>
      <c r="F48" s="19">
        <v>0.8</v>
      </c>
      <c r="G48" s="39">
        <v>14.76</v>
      </c>
      <c r="H48" s="39">
        <f t="shared" si="3"/>
        <v>0.2</v>
      </c>
    </row>
    <row r="49" spans="1:8" ht="15.75" x14ac:dyDescent="0.25">
      <c r="A49" s="425"/>
      <c r="B49" s="385"/>
      <c r="C49" s="380" t="s">
        <v>149</v>
      </c>
      <c r="D49" s="380"/>
      <c r="E49" s="423"/>
      <c r="F49" s="19">
        <v>1.8</v>
      </c>
      <c r="G49" s="39">
        <v>14.76</v>
      </c>
      <c r="H49" s="39">
        <f t="shared" si="3"/>
        <v>0.44</v>
      </c>
    </row>
    <row r="50" spans="1:8" ht="15.75" x14ac:dyDescent="0.25">
      <c r="A50" s="426"/>
      <c r="B50" s="386"/>
      <c r="C50" s="380" t="s">
        <v>221</v>
      </c>
      <c r="D50" s="380"/>
      <c r="E50" s="37" t="s">
        <v>82</v>
      </c>
      <c r="F50" s="19">
        <v>0.6</v>
      </c>
      <c r="G50" s="39">
        <v>14.76</v>
      </c>
      <c r="H50" s="39">
        <f t="shared" si="3"/>
        <v>0.15</v>
      </c>
    </row>
    <row r="51" spans="1:8" ht="15.75" x14ac:dyDescent="0.25">
      <c r="A51" s="415" t="s">
        <v>222</v>
      </c>
      <c r="B51" s="416" t="s">
        <v>162</v>
      </c>
      <c r="C51" s="417" t="s">
        <v>99</v>
      </c>
      <c r="D51" s="417"/>
      <c r="E51" s="418" t="s">
        <v>82</v>
      </c>
      <c r="F51" s="88">
        <v>1.8</v>
      </c>
      <c r="G51" s="39">
        <v>14.76</v>
      </c>
      <c r="H51" s="39">
        <f t="shared" si="3"/>
        <v>0.44</v>
      </c>
    </row>
    <row r="52" spans="1:8" ht="15.75" x14ac:dyDescent="0.25">
      <c r="A52" s="415"/>
      <c r="B52" s="416"/>
      <c r="C52" s="380" t="s">
        <v>155</v>
      </c>
      <c r="D52" s="380"/>
      <c r="E52" s="419"/>
      <c r="F52" s="88">
        <v>0.6</v>
      </c>
      <c r="G52" s="39">
        <v>14.76</v>
      </c>
      <c r="H52" s="39">
        <f t="shared" si="3"/>
        <v>0.15</v>
      </c>
    </row>
    <row r="53" spans="1:8" ht="15.75" x14ac:dyDescent="0.25">
      <c r="A53" s="465" t="s">
        <v>224</v>
      </c>
      <c r="B53" s="394" t="s">
        <v>223</v>
      </c>
      <c r="C53" s="420" t="s">
        <v>225</v>
      </c>
      <c r="D53" s="420"/>
      <c r="E53" s="421" t="s">
        <v>141</v>
      </c>
      <c r="F53" s="19">
        <v>4.8</v>
      </c>
      <c r="G53" s="39">
        <v>14.76</v>
      </c>
      <c r="H53" s="39">
        <f t="shared" si="3"/>
        <v>1.18</v>
      </c>
    </row>
    <row r="54" spans="1:8" ht="17.25" customHeight="1" x14ac:dyDescent="0.25">
      <c r="A54" s="466"/>
      <c r="B54" s="406"/>
      <c r="C54" s="420" t="s">
        <v>226</v>
      </c>
      <c r="D54" s="420"/>
      <c r="E54" s="422"/>
      <c r="F54" s="19">
        <v>10.5</v>
      </c>
      <c r="G54" s="39">
        <v>14.76</v>
      </c>
      <c r="H54" s="39">
        <f t="shared" si="3"/>
        <v>2.58</v>
      </c>
    </row>
    <row r="55" spans="1:8" ht="21" customHeight="1" x14ac:dyDescent="0.25">
      <c r="A55" s="466"/>
      <c r="B55" s="406"/>
      <c r="C55" s="475" t="s">
        <v>227</v>
      </c>
      <c r="D55" s="475"/>
      <c r="E55" s="422"/>
      <c r="F55" s="20">
        <v>15</v>
      </c>
      <c r="G55" s="39">
        <v>14.76</v>
      </c>
      <c r="H55" s="39">
        <f t="shared" si="3"/>
        <v>3.69</v>
      </c>
    </row>
    <row r="56" spans="1:8" ht="28.5" customHeight="1" x14ac:dyDescent="0.25">
      <c r="A56" s="144" t="s">
        <v>233</v>
      </c>
      <c r="B56" s="384" t="s">
        <v>163</v>
      </c>
      <c r="C56" s="472" t="s">
        <v>228</v>
      </c>
      <c r="D56" s="171" t="s">
        <v>229</v>
      </c>
      <c r="E56" s="169" t="s">
        <v>82</v>
      </c>
      <c r="F56" s="19">
        <v>10.8</v>
      </c>
      <c r="G56" s="39">
        <v>14.76</v>
      </c>
      <c r="H56" s="39">
        <f t="shared" si="3"/>
        <v>2.66</v>
      </c>
    </row>
    <row r="57" spans="1:8" ht="24.75" x14ac:dyDescent="0.25">
      <c r="A57" s="147"/>
      <c r="B57" s="385"/>
      <c r="C57" s="473"/>
      <c r="D57" s="171" t="s">
        <v>230</v>
      </c>
      <c r="E57" s="169"/>
      <c r="F57" s="41">
        <v>6</v>
      </c>
      <c r="G57" s="39">
        <v>14.76</v>
      </c>
      <c r="H57" s="39">
        <f t="shared" si="3"/>
        <v>1.48</v>
      </c>
    </row>
    <row r="58" spans="1:8" ht="24" customHeight="1" x14ac:dyDescent="0.25">
      <c r="A58" s="145"/>
      <c r="B58" s="385"/>
      <c r="C58" s="474" t="s">
        <v>231</v>
      </c>
      <c r="D58" s="173" t="s">
        <v>229</v>
      </c>
      <c r="E58" s="172" t="s">
        <v>82</v>
      </c>
      <c r="F58" s="174">
        <v>12.6</v>
      </c>
      <c r="G58" s="39">
        <v>14.76</v>
      </c>
      <c r="H58" s="39">
        <f t="shared" si="3"/>
        <v>3.1</v>
      </c>
    </row>
    <row r="59" spans="1:8" ht="24.75" x14ac:dyDescent="0.25">
      <c r="A59" s="145"/>
      <c r="B59" s="146"/>
      <c r="C59" s="411"/>
      <c r="D59" s="127" t="s">
        <v>230</v>
      </c>
      <c r="E59" s="128"/>
      <c r="F59" s="19">
        <v>7.8</v>
      </c>
      <c r="G59" s="39">
        <v>14.76</v>
      </c>
      <c r="H59" s="39">
        <f t="shared" si="3"/>
        <v>1.92</v>
      </c>
    </row>
    <row r="60" spans="1:8" ht="30.75" customHeight="1" x14ac:dyDescent="0.25">
      <c r="A60" s="145"/>
      <c r="B60" s="146"/>
      <c r="C60" s="411" t="s">
        <v>232</v>
      </c>
      <c r="D60" s="127" t="s">
        <v>229</v>
      </c>
      <c r="E60" s="412" t="s">
        <v>82</v>
      </c>
      <c r="F60" s="18">
        <v>13.8</v>
      </c>
      <c r="G60" s="39">
        <v>14.76</v>
      </c>
      <c r="H60" s="39">
        <f t="shared" si="3"/>
        <v>3.39</v>
      </c>
    </row>
    <row r="61" spans="1:8" ht="24.75" x14ac:dyDescent="0.25">
      <c r="A61" s="145"/>
      <c r="B61" s="146"/>
      <c r="C61" s="411"/>
      <c r="D61" s="127" t="s">
        <v>230</v>
      </c>
      <c r="E61" s="412"/>
      <c r="F61" s="18">
        <v>9</v>
      </c>
      <c r="G61" s="39">
        <v>14.76</v>
      </c>
      <c r="H61" s="39">
        <f t="shared" si="3"/>
        <v>2.21</v>
      </c>
    </row>
    <row r="62" spans="1:8" ht="28.5" customHeight="1" x14ac:dyDescent="0.25">
      <c r="A62" s="145"/>
      <c r="B62" s="146"/>
      <c r="C62" s="413" t="s">
        <v>234</v>
      </c>
      <c r="D62" s="127" t="s">
        <v>229</v>
      </c>
      <c r="E62" s="412"/>
      <c r="F62" s="18">
        <v>18</v>
      </c>
      <c r="G62" s="39">
        <v>14.76</v>
      </c>
      <c r="H62" s="39">
        <f t="shared" si="3"/>
        <v>4.43</v>
      </c>
    </row>
    <row r="63" spans="1:8" ht="24.75" x14ac:dyDescent="0.25">
      <c r="A63" s="147"/>
      <c r="B63" s="148"/>
      <c r="C63" s="413"/>
      <c r="D63" s="127" t="s">
        <v>230</v>
      </c>
      <c r="E63" s="412"/>
      <c r="F63" s="18">
        <v>13.2</v>
      </c>
      <c r="G63" s="39">
        <v>14.76</v>
      </c>
      <c r="H63" s="39">
        <f t="shared" si="3"/>
        <v>3.25</v>
      </c>
    </row>
    <row r="64" spans="1:8" ht="15.75" x14ac:dyDescent="0.25">
      <c r="A64" s="104" t="s">
        <v>235</v>
      </c>
      <c r="B64" s="359" t="s">
        <v>156</v>
      </c>
      <c r="C64" s="360"/>
      <c r="D64" s="361"/>
      <c r="E64" s="44" t="s">
        <v>150</v>
      </c>
      <c r="F64" s="44">
        <v>6</v>
      </c>
      <c r="G64" s="39">
        <v>14.76</v>
      </c>
      <c r="H64" s="39">
        <f t="shared" si="3"/>
        <v>1.48</v>
      </c>
    </row>
    <row r="65" spans="1:8" ht="15.75" x14ac:dyDescent="0.25">
      <c r="A65" s="465" t="s">
        <v>236</v>
      </c>
      <c r="B65" s="394" t="s">
        <v>157</v>
      </c>
      <c r="C65" s="407" t="s">
        <v>237</v>
      </c>
      <c r="D65" s="407"/>
      <c r="E65" s="396" t="s">
        <v>141</v>
      </c>
      <c r="F65" s="26">
        <v>6.6</v>
      </c>
      <c r="G65" s="39">
        <v>14.76</v>
      </c>
      <c r="H65" s="39">
        <f t="shared" si="3"/>
        <v>1.62</v>
      </c>
    </row>
    <row r="66" spans="1:8" ht="15.75" x14ac:dyDescent="0.25">
      <c r="A66" s="466"/>
      <c r="B66" s="406"/>
      <c r="C66" s="407" t="s">
        <v>238</v>
      </c>
      <c r="D66" s="407"/>
      <c r="E66" s="405"/>
      <c r="F66" s="96">
        <v>8.4</v>
      </c>
      <c r="G66" s="39">
        <v>14.76</v>
      </c>
      <c r="H66" s="39">
        <f t="shared" si="3"/>
        <v>2.0699999999999998</v>
      </c>
    </row>
    <row r="67" spans="1:8" ht="15.75" x14ac:dyDescent="0.25">
      <c r="A67" s="466"/>
      <c r="B67" s="406"/>
      <c r="C67" s="408" t="s">
        <v>239</v>
      </c>
      <c r="D67" s="408"/>
      <c r="E67" s="405"/>
      <c r="F67" s="96">
        <v>9</v>
      </c>
      <c r="G67" s="39">
        <v>14.76</v>
      </c>
      <c r="H67" s="39">
        <f t="shared" si="3"/>
        <v>2.21</v>
      </c>
    </row>
    <row r="68" spans="1:8" ht="15.75" x14ac:dyDescent="0.25">
      <c r="A68" s="467"/>
      <c r="B68" s="395"/>
      <c r="C68" s="409" t="s">
        <v>240</v>
      </c>
      <c r="D68" s="410"/>
      <c r="E68" s="397"/>
      <c r="F68" s="96">
        <v>12</v>
      </c>
      <c r="G68" s="39">
        <v>14.76</v>
      </c>
      <c r="H68" s="39">
        <f t="shared" si="3"/>
        <v>2.95</v>
      </c>
    </row>
    <row r="69" spans="1:8" ht="15.75" x14ac:dyDescent="0.25">
      <c r="A69" s="465" t="s">
        <v>245</v>
      </c>
      <c r="B69" s="384" t="s">
        <v>158</v>
      </c>
      <c r="C69" s="398" t="s">
        <v>241</v>
      </c>
      <c r="D69" s="398"/>
      <c r="E69" s="396" t="s">
        <v>65</v>
      </c>
      <c r="F69" s="26">
        <v>3.6</v>
      </c>
      <c r="G69" s="39">
        <v>14.76</v>
      </c>
      <c r="H69" s="39">
        <f t="shared" si="3"/>
        <v>0.89</v>
      </c>
    </row>
    <row r="70" spans="1:8" ht="15.75" x14ac:dyDescent="0.25">
      <c r="A70" s="466"/>
      <c r="B70" s="385"/>
      <c r="C70" s="377" t="s">
        <v>242</v>
      </c>
      <c r="D70" s="377"/>
      <c r="E70" s="405"/>
      <c r="F70" s="26">
        <v>7.2</v>
      </c>
      <c r="G70" s="39">
        <v>14.76</v>
      </c>
      <c r="H70" s="39">
        <f t="shared" si="3"/>
        <v>1.77</v>
      </c>
    </row>
    <row r="71" spans="1:8" ht="15.75" x14ac:dyDescent="0.25">
      <c r="A71" s="466"/>
      <c r="B71" s="385"/>
      <c r="C71" s="377" t="s">
        <v>243</v>
      </c>
      <c r="D71" s="377"/>
      <c r="E71" s="405"/>
      <c r="F71" s="26">
        <v>7.8</v>
      </c>
      <c r="G71" s="39">
        <v>14.76</v>
      </c>
      <c r="H71" s="39">
        <f t="shared" si="3"/>
        <v>1.92</v>
      </c>
    </row>
    <row r="72" spans="1:8" ht="15.75" x14ac:dyDescent="0.25">
      <c r="A72" s="467"/>
      <c r="B72" s="386"/>
      <c r="C72" s="377" t="s">
        <v>244</v>
      </c>
      <c r="D72" s="377"/>
      <c r="E72" s="397"/>
      <c r="F72" s="26">
        <v>21</v>
      </c>
      <c r="G72" s="39">
        <v>14.76</v>
      </c>
      <c r="H72" s="39">
        <f t="shared" si="3"/>
        <v>5.17</v>
      </c>
    </row>
    <row r="73" spans="1:8" ht="15.75" x14ac:dyDescent="0.25">
      <c r="A73" s="362" t="s">
        <v>246</v>
      </c>
      <c r="B73" s="394" t="s">
        <v>159</v>
      </c>
      <c r="C73" s="398" t="s">
        <v>247</v>
      </c>
      <c r="D73" s="398"/>
      <c r="E73" s="311" t="s">
        <v>67</v>
      </c>
      <c r="F73" s="73">
        <v>15</v>
      </c>
      <c r="G73" s="39">
        <v>14.76</v>
      </c>
      <c r="H73" s="39">
        <f t="shared" si="3"/>
        <v>3.69</v>
      </c>
    </row>
    <row r="74" spans="1:8" ht="15.75" x14ac:dyDescent="0.25">
      <c r="A74" s="362"/>
      <c r="B74" s="395"/>
      <c r="C74" s="377" t="s">
        <v>248</v>
      </c>
      <c r="D74" s="377"/>
      <c r="E74" s="311"/>
      <c r="F74" s="73">
        <v>21</v>
      </c>
      <c r="G74" s="39">
        <v>14.76</v>
      </c>
      <c r="H74" s="39">
        <f t="shared" si="3"/>
        <v>5.17</v>
      </c>
    </row>
    <row r="75" spans="1:8" ht="15.75" x14ac:dyDescent="0.25">
      <c r="A75" s="469" t="s">
        <v>249</v>
      </c>
      <c r="B75" s="402" t="s">
        <v>250</v>
      </c>
      <c r="C75" s="387" t="s">
        <v>171</v>
      </c>
      <c r="D75" s="387"/>
      <c r="E75" s="396" t="s">
        <v>180</v>
      </c>
      <c r="F75" s="26">
        <v>36.6</v>
      </c>
      <c r="G75" s="39">
        <v>14.76</v>
      </c>
      <c r="H75" s="39">
        <f t="shared" si="3"/>
        <v>9</v>
      </c>
    </row>
    <row r="76" spans="1:8" ht="15.75" x14ac:dyDescent="0.25">
      <c r="A76" s="470"/>
      <c r="B76" s="403"/>
      <c r="C76" s="364" t="s">
        <v>173</v>
      </c>
      <c r="D76" s="364"/>
      <c r="E76" s="405"/>
      <c r="F76" s="96">
        <v>2</v>
      </c>
      <c r="G76" s="39">
        <v>14.76</v>
      </c>
      <c r="H76" s="39">
        <f t="shared" si="3"/>
        <v>0.49</v>
      </c>
    </row>
    <row r="77" spans="1:8" ht="15.75" x14ac:dyDescent="0.25">
      <c r="A77" s="470"/>
      <c r="B77" s="403"/>
      <c r="C77" s="387" t="s">
        <v>172</v>
      </c>
      <c r="D77" s="387"/>
      <c r="E77" s="405"/>
      <c r="F77" s="96">
        <v>30.1</v>
      </c>
      <c r="G77" s="39">
        <v>14.76</v>
      </c>
      <c r="H77" s="39">
        <f t="shared" si="3"/>
        <v>7.4</v>
      </c>
    </row>
    <row r="78" spans="1:8" ht="15.75" x14ac:dyDescent="0.25">
      <c r="A78" s="471"/>
      <c r="B78" s="404"/>
      <c r="C78" s="379" t="s">
        <v>174</v>
      </c>
      <c r="D78" s="379"/>
      <c r="E78" s="397"/>
      <c r="F78" s="20">
        <v>0.7</v>
      </c>
      <c r="G78" s="39">
        <v>14.76</v>
      </c>
      <c r="H78" s="39">
        <f t="shared" si="3"/>
        <v>0.17</v>
      </c>
    </row>
    <row r="79" spans="1:8" ht="15.75" x14ac:dyDescent="0.25">
      <c r="A79" s="465" t="s">
        <v>30</v>
      </c>
      <c r="B79" s="394" t="s">
        <v>164</v>
      </c>
      <c r="C79" s="387" t="s">
        <v>251</v>
      </c>
      <c r="D79" s="387"/>
      <c r="E79" s="396" t="s">
        <v>61</v>
      </c>
      <c r="F79" s="19">
        <v>2</v>
      </c>
      <c r="G79" s="39">
        <v>14.76</v>
      </c>
      <c r="H79" s="39">
        <f t="shared" si="3"/>
        <v>0.49</v>
      </c>
    </row>
    <row r="80" spans="1:8" ht="15.75" x14ac:dyDescent="0.25">
      <c r="A80" s="467"/>
      <c r="B80" s="395"/>
      <c r="C80" s="387" t="s">
        <v>252</v>
      </c>
      <c r="D80" s="387"/>
      <c r="E80" s="397"/>
      <c r="F80" s="20">
        <v>0.7</v>
      </c>
      <c r="G80" s="39">
        <v>14.76</v>
      </c>
      <c r="H80" s="39">
        <f t="shared" si="3"/>
        <v>0.17</v>
      </c>
    </row>
    <row r="81" spans="1:8" ht="15.75" x14ac:dyDescent="0.25">
      <c r="A81" s="362" t="s">
        <v>31</v>
      </c>
      <c r="B81" s="376" t="s">
        <v>152</v>
      </c>
      <c r="C81" s="379" t="s">
        <v>253</v>
      </c>
      <c r="D81" s="379"/>
      <c r="E81" s="391" t="s">
        <v>255</v>
      </c>
      <c r="F81" s="73">
        <v>2.5</v>
      </c>
      <c r="G81" s="39">
        <v>14.76</v>
      </c>
      <c r="H81" s="39">
        <f t="shared" si="3"/>
        <v>0.62</v>
      </c>
    </row>
    <row r="82" spans="1:8" ht="15.75" x14ac:dyDescent="0.25">
      <c r="A82" s="362"/>
      <c r="B82" s="376"/>
      <c r="C82" s="379" t="s">
        <v>254</v>
      </c>
      <c r="D82" s="379"/>
      <c r="E82" s="392"/>
      <c r="F82" s="73">
        <v>7.6</v>
      </c>
      <c r="G82" s="39">
        <v>14.76</v>
      </c>
      <c r="H82" s="39">
        <f t="shared" si="3"/>
        <v>1.87</v>
      </c>
    </row>
    <row r="83" spans="1:8" ht="15.75" customHeight="1" x14ac:dyDescent="0.25">
      <c r="A83" s="362" t="s">
        <v>32</v>
      </c>
      <c r="B83" s="376" t="s">
        <v>256</v>
      </c>
      <c r="C83" s="380" t="s">
        <v>16</v>
      </c>
      <c r="D83" s="380"/>
      <c r="E83" s="391" t="s">
        <v>141</v>
      </c>
      <c r="F83" s="19">
        <v>3</v>
      </c>
      <c r="G83" s="39">
        <v>14.76</v>
      </c>
      <c r="H83" s="39">
        <f t="shared" si="3"/>
        <v>0.74</v>
      </c>
    </row>
    <row r="84" spans="1:8" ht="15.75" x14ac:dyDescent="0.25">
      <c r="A84" s="362"/>
      <c r="B84" s="376"/>
      <c r="C84" s="380" t="s">
        <v>17</v>
      </c>
      <c r="D84" s="380"/>
      <c r="E84" s="392"/>
      <c r="F84" s="19">
        <v>1.2</v>
      </c>
      <c r="G84" s="39">
        <v>14.76</v>
      </c>
      <c r="H84" s="39">
        <f t="shared" si="3"/>
        <v>0.3</v>
      </c>
    </row>
    <row r="85" spans="1:8" ht="15.75" x14ac:dyDescent="0.25">
      <c r="A85" s="362"/>
      <c r="B85" s="376"/>
      <c r="C85" s="380" t="s">
        <v>18</v>
      </c>
      <c r="D85" s="380"/>
      <c r="E85" s="393"/>
      <c r="F85" s="19">
        <v>4</v>
      </c>
      <c r="G85" s="39">
        <v>14.76</v>
      </c>
      <c r="H85" s="39">
        <f t="shared" si="3"/>
        <v>0.98</v>
      </c>
    </row>
    <row r="86" spans="1:8" ht="15.75" x14ac:dyDescent="0.25">
      <c r="A86" s="465" t="s">
        <v>33</v>
      </c>
      <c r="B86" s="384" t="s">
        <v>257</v>
      </c>
      <c r="C86" s="387" t="s">
        <v>171</v>
      </c>
      <c r="D86" s="387"/>
      <c r="E86" s="388" t="s">
        <v>180</v>
      </c>
      <c r="F86" s="19">
        <v>54</v>
      </c>
      <c r="G86" s="39">
        <v>14.76</v>
      </c>
      <c r="H86" s="39">
        <f t="shared" si="3"/>
        <v>13.28</v>
      </c>
    </row>
    <row r="87" spans="1:8" ht="15.75" x14ac:dyDescent="0.25">
      <c r="A87" s="466"/>
      <c r="B87" s="385"/>
      <c r="C87" s="364" t="s">
        <v>173</v>
      </c>
      <c r="D87" s="364"/>
      <c r="E87" s="389"/>
      <c r="F87" s="19">
        <v>2</v>
      </c>
      <c r="G87" s="39">
        <v>14.76</v>
      </c>
      <c r="H87" s="39">
        <f t="shared" si="3"/>
        <v>0.49</v>
      </c>
    </row>
    <row r="88" spans="1:8" ht="15.75" x14ac:dyDescent="0.25">
      <c r="A88" s="466"/>
      <c r="B88" s="385"/>
      <c r="C88" s="387" t="s">
        <v>172</v>
      </c>
      <c r="D88" s="387"/>
      <c r="E88" s="389"/>
      <c r="F88" s="19">
        <v>47.5</v>
      </c>
      <c r="G88" s="39">
        <v>14.76</v>
      </c>
      <c r="H88" s="39">
        <f t="shared" si="3"/>
        <v>11.69</v>
      </c>
    </row>
    <row r="89" spans="1:8" ht="15.75" x14ac:dyDescent="0.25">
      <c r="A89" s="467"/>
      <c r="B89" s="386"/>
      <c r="C89" s="379" t="s">
        <v>174</v>
      </c>
      <c r="D89" s="379"/>
      <c r="E89" s="390"/>
      <c r="F89" s="19">
        <v>0.7</v>
      </c>
      <c r="G89" s="39">
        <v>14.76</v>
      </c>
      <c r="H89" s="39">
        <f t="shared" si="3"/>
        <v>0.17</v>
      </c>
    </row>
    <row r="90" spans="1:8" ht="15.75" x14ac:dyDescent="0.25">
      <c r="A90" s="362" t="s">
        <v>34</v>
      </c>
      <c r="B90" s="376" t="s">
        <v>165</v>
      </c>
      <c r="C90" s="377" t="s">
        <v>258</v>
      </c>
      <c r="D90" s="377"/>
      <c r="E90" s="378" t="s">
        <v>180</v>
      </c>
      <c r="F90" s="19">
        <v>11.4</v>
      </c>
      <c r="G90" s="39">
        <v>14.76</v>
      </c>
      <c r="H90" s="39">
        <f t="shared" si="3"/>
        <v>2.8</v>
      </c>
    </row>
    <row r="91" spans="1:8" ht="15.75" x14ac:dyDescent="0.25">
      <c r="A91" s="362"/>
      <c r="B91" s="376"/>
      <c r="C91" s="379" t="s">
        <v>259</v>
      </c>
      <c r="D91" s="379"/>
      <c r="E91" s="378"/>
      <c r="F91" s="19">
        <v>23.4</v>
      </c>
      <c r="G91" s="39">
        <v>14.76</v>
      </c>
      <c r="H91" s="39">
        <f t="shared" si="3"/>
        <v>5.76</v>
      </c>
    </row>
    <row r="92" spans="1:8" ht="35.25" customHeight="1" x14ac:dyDescent="0.25">
      <c r="A92" s="43" t="s">
        <v>35</v>
      </c>
      <c r="B92" s="356" t="s">
        <v>160</v>
      </c>
      <c r="C92" s="357"/>
      <c r="D92" s="358"/>
      <c r="E92" s="7" t="s">
        <v>180</v>
      </c>
      <c r="F92" s="93">
        <v>56.4</v>
      </c>
      <c r="G92" s="39">
        <v>14.76</v>
      </c>
      <c r="H92" s="39">
        <f t="shared" si="3"/>
        <v>13.87</v>
      </c>
    </row>
    <row r="93" spans="1:8" ht="15.75" x14ac:dyDescent="0.25">
      <c r="A93" s="366" t="s">
        <v>263</v>
      </c>
      <c r="B93" s="367"/>
      <c r="C93" s="367"/>
      <c r="D93" s="367"/>
      <c r="E93" s="367"/>
      <c r="F93" s="367"/>
      <c r="G93" s="367"/>
      <c r="H93" s="368"/>
    </row>
    <row r="94" spans="1:8" ht="15.75" x14ac:dyDescent="0.25">
      <c r="A94" s="94" t="s">
        <v>264</v>
      </c>
      <c r="B94" s="369" t="s">
        <v>261</v>
      </c>
      <c r="C94" s="370"/>
      <c r="D94" s="371"/>
      <c r="E94" s="87" t="s">
        <v>180</v>
      </c>
      <c r="F94" s="7">
        <v>85.2</v>
      </c>
      <c r="G94" s="39">
        <v>14.76</v>
      </c>
      <c r="H94" s="39">
        <f t="shared" ref="H94:H96" si="4">ROUND((F94/60)*G94,2)</f>
        <v>20.96</v>
      </c>
    </row>
    <row r="95" spans="1:8" ht="15.75" x14ac:dyDescent="0.25">
      <c r="A95" s="42" t="s">
        <v>265</v>
      </c>
      <c r="B95" s="372" t="s">
        <v>260</v>
      </c>
      <c r="C95" s="372"/>
      <c r="D95" s="372"/>
      <c r="E95" s="87" t="s">
        <v>180</v>
      </c>
      <c r="F95" s="73">
        <v>33</v>
      </c>
      <c r="G95" s="39">
        <v>14.76</v>
      </c>
      <c r="H95" s="39">
        <f t="shared" si="4"/>
        <v>8.1199999999999992</v>
      </c>
    </row>
    <row r="96" spans="1:8" ht="15.75" x14ac:dyDescent="0.25">
      <c r="A96" s="94" t="s">
        <v>38</v>
      </c>
      <c r="B96" s="373" t="s">
        <v>262</v>
      </c>
      <c r="C96" s="374"/>
      <c r="D96" s="375"/>
      <c r="E96" s="93" t="s">
        <v>180</v>
      </c>
      <c r="F96" s="88">
        <v>118.2</v>
      </c>
      <c r="G96" s="39">
        <v>14.76</v>
      </c>
      <c r="H96" s="39">
        <f t="shared" si="4"/>
        <v>29.08</v>
      </c>
    </row>
    <row r="97" spans="1:8" ht="15.75" x14ac:dyDescent="0.25">
      <c r="A97" s="94" t="s">
        <v>39</v>
      </c>
      <c r="B97" s="356" t="s">
        <v>266</v>
      </c>
      <c r="C97" s="357"/>
      <c r="D97" s="357"/>
      <c r="E97" s="357"/>
      <c r="F97" s="357"/>
      <c r="G97" s="357"/>
      <c r="H97" s="358"/>
    </row>
    <row r="98" spans="1:8" ht="15.75" x14ac:dyDescent="0.25">
      <c r="A98" s="94" t="s">
        <v>267</v>
      </c>
      <c r="B98" s="359" t="s">
        <v>268</v>
      </c>
      <c r="C98" s="360"/>
      <c r="D98" s="361"/>
      <c r="E98" s="91" t="s">
        <v>180</v>
      </c>
      <c r="F98" s="7">
        <v>54</v>
      </c>
      <c r="G98" s="39">
        <v>14.76</v>
      </c>
      <c r="H98" s="39">
        <f t="shared" ref="H98:H100" si="5">ROUND((F98/60)*G98,2)</f>
        <v>13.28</v>
      </c>
    </row>
    <row r="99" spans="1:8" ht="23.25" customHeight="1" x14ac:dyDescent="0.25">
      <c r="A99" s="362" t="s">
        <v>269</v>
      </c>
      <c r="B99" s="363" t="s">
        <v>137</v>
      </c>
      <c r="C99" s="468" t="s">
        <v>270</v>
      </c>
      <c r="D99" s="468"/>
      <c r="E99" s="365" t="s">
        <v>180</v>
      </c>
      <c r="F99" s="7">
        <v>7</v>
      </c>
      <c r="G99" s="39">
        <v>14.76</v>
      </c>
      <c r="H99" s="39">
        <f t="shared" si="5"/>
        <v>1.72</v>
      </c>
    </row>
    <row r="100" spans="1:8" ht="22.5" customHeight="1" x14ac:dyDescent="0.25">
      <c r="A100" s="362"/>
      <c r="B100" s="363"/>
      <c r="C100" s="468" t="s">
        <v>271</v>
      </c>
      <c r="D100" s="468"/>
      <c r="E100" s="365"/>
      <c r="F100" s="7">
        <v>18</v>
      </c>
      <c r="G100" s="39">
        <v>14.76</v>
      </c>
      <c r="H100" s="39">
        <f t="shared" si="5"/>
        <v>4.43</v>
      </c>
    </row>
  </sheetData>
  <mergeCells count="154">
    <mergeCell ref="D2:H2"/>
    <mergeCell ref="E8:F8"/>
    <mergeCell ref="B12:H12"/>
    <mergeCell ref="A13:A16"/>
    <mergeCell ref="B13:B16"/>
    <mergeCell ref="H9:H10"/>
    <mergeCell ref="C9:D10"/>
    <mergeCell ref="C13:D13"/>
    <mergeCell ref="E13:E16"/>
    <mergeCell ref="C14:D14"/>
    <mergeCell ref="C15:D15"/>
    <mergeCell ref="C16:D16"/>
    <mergeCell ref="B9:B10"/>
    <mergeCell ref="E9:E10"/>
    <mergeCell ref="F9:F10"/>
    <mergeCell ref="G9:G10"/>
    <mergeCell ref="A4:I7"/>
    <mergeCell ref="G8:I8"/>
    <mergeCell ref="A25:A29"/>
    <mergeCell ref="B25:B29"/>
    <mergeCell ref="C25:D25"/>
    <mergeCell ref="A17:H17"/>
    <mergeCell ref="A18:A21"/>
    <mergeCell ref="B18:B21"/>
    <mergeCell ref="C18:D18"/>
    <mergeCell ref="E18:E21"/>
    <mergeCell ref="C19:D19"/>
    <mergeCell ref="C20:D20"/>
    <mergeCell ref="C21:D21"/>
    <mergeCell ref="E25:E27"/>
    <mergeCell ref="C26:D26"/>
    <mergeCell ref="C27:D27"/>
    <mergeCell ref="C28:D28"/>
    <mergeCell ref="E28:E29"/>
    <mergeCell ref="C29:D29"/>
    <mergeCell ref="B22:D22"/>
    <mergeCell ref="B23:D23"/>
    <mergeCell ref="C24:D24"/>
    <mergeCell ref="B30:H30"/>
    <mergeCell ref="C31:D31"/>
    <mergeCell ref="B32:D32"/>
    <mergeCell ref="B33:D33"/>
    <mergeCell ref="A34:A37"/>
    <mergeCell ref="B34:B37"/>
    <mergeCell ref="C34:D34"/>
    <mergeCell ref="E34:E37"/>
    <mergeCell ref="C35:D35"/>
    <mergeCell ref="C36:D36"/>
    <mergeCell ref="C37:D37"/>
    <mergeCell ref="A44:A45"/>
    <mergeCell ref="B44:B45"/>
    <mergeCell ref="C44:D44"/>
    <mergeCell ref="E44:E45"/>
    <mergeCell ref="C45:D45"/>
    <mergeCell ref="B39:D39"/>
    <mergeCell ref="A40:A43"/>
    <mergeCell ref="B40:B43"/>
    <mergeCell ref="C40:D40"/>
    <mergeCell ref="E40:E43"/>
    <mergeCell ref="C41:D41"/>
    <mergeCell ref="C42:D42"/>
    <mergeCell ref="C43:D43"/>
    <mergeCell ref="C56:C57"/>
    <mergeCell ref="C58:C59"/>
    <mergeCell ref="B46:D46"/>
    <mergeCell ref="A47:A50"/>
    <mergeCell ref="B47:B50"/>
    <mergeCell ref="C47:D47"/>
    <mergeCell ref="E47:E49"/>
    <mergeCell ref="C48:D48"/>
    <mergeCell ref="C49:D49"/>
    <mergeCell ref="C50:D50"/>
    <mergeCell ref="A53:A55"/>
    <mergeCell ref="B53:B55"/>
    <mergeCell ref="C53:D53"/>
    <mergeCell ref="E53:E55"/>
    <mergeCell ref="C54:D54"/>
    <mergeCell ref="C55:D55"/>
    <mergeCell ref="A51:A52"/>
    <mergeCell ref="B51:B52"/>
    <mergeCell ref="C51:D51"/>
    <mergeCell ref="E51:E52"/>
    <mergeCell ref="C52:D52"/>
    <mergeCell ref="B56:B58"/>
    <mergeCell ref="A73:A74"/>
    <mergeCell ref="B73:B74"/>
    <mergeCell ref="C73:D73"/>
    <mergeCell ref="E73:E74"/>
    <mergeCell ref="C74:D74"/>
    <mergeCell ref="A69:A72"/>
    <mergeCell ref="B69:B72"/>
    <mergeCell ref="C69:D69"/>
    <mergeCell ref="E69:E72"/>
    <mergeCell ref="C70:D70"/>
    <mergeCell ref="C71:D71"/>
    <mergeCell ref="C72:D72"/>
    <mergeCell ref="B64:D64"/>
    <mergeCell ref="A65:A68"/>
    <mergeCell ref="B65:B68"/>
    <mergeCell ref="C65:D65"/>
    <mergeCell ref="E65:E68"/>
    <mergeCell ref="C66:D66"/>
    <mergeCell ref="C67:D67"/>
    <mergeCell ref="C68:D68"/>
    <mergeCell ref="C60:C61"/>
    <mergeCell ref="E60:E63"/>
    <mergeCell ref="C62:C63"/>
    <mergeCell ref="A79:A80"/>
    <mergeCell ref="B79:B80"/>
    <mergeCell ref="C79:D79"/>
    <mergeCell ref="E79:E80"/>
    <mergeCell ref="C80:D80"/>
    <mergeCell ref="A75:A78"/>
    <mergeCell ref="B75:B78"/>
    <mergeCell ref="C75:D75"/>
    <mergeCell ref="E75:E78"/>
    <mergeCell ref="C76:D76"/>
    <mergeCell ref="C77:D77"/>
    <mergeCell ref="C78:D78"/>
    <mergeCell ref="C83:D83"/>
    <mergeCell ref="C84:D84"/>
    <mergeCell ref="C85:D85"/>
    <mergeCell ref="A81:A82"/>
    <mergeCell ref="B81:B82"/>
    <mergeCell ref="C81:D81"/>
    <mergeCell ref="E81:E82"/>
    <mergeCell ref="C82:D82"/>
    <mergeCell ref="B83:B85"/>
    <mergeCell ref="A83:A85"/>
    <mergeCell ref="E83:E85"/>
    <mergeCell ref="B97:H97"/>
    <mergeCell ref="B98:D98"/>
    <mergeCell ref="A99:A100"/>
    <mergeCell ref="B99:B100"/>
    <mergeCell ref="C99:D99"/>
    <mergeCell ref="E99:E100"/>
    <mergeCell ref="C100:D100"/>
    <mergeCell ref="B92:D92"/>
    <mergeCell ref="A93:H93"/>
    <mergeCell ref="B94:D94"/>
    <mergeCell ref="B95:D95"/>
    <mergeCell ref="B96:D96"/>
    <mergeCell ref="A90:A91"/>
    <mergeCell ref="B90:B91"/>
    <mergeCell ref="C90:D90"/>
    <mergeCell ref="E90:E91"/>
    <mergeCell ref="C91:D91"/>
    <mergeCell ref="A86:A89"/>
    <mergeCell ref="B86:B89"/>
    <mergeCell ref="C86:D86"/>
    <mergeCell ref="E86:E89"/>
    <mergeCell ref="C87:D87"/>
    <mergeCell ref="C88:D88"/>
    <mergeCell ref="C89:D89"/>
  </mergeCells>
  <pageMargins left="0.70866141732283472" right="0.70866141732283472" top="0.74803149606299213" bottom="0.74803149606299213" header="0.31496062992125984" footer="0.31496062992125984"/>
  <pageSetup paperSize="9" orientation="landscape" r:id="rId1"/>
  <rowBreaks count="2" manualBreakCount="2">
    <brk id="29" max="7" man="1"/>
    <brk id="84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</vt:i4>
      </vt:variant>
    </vt:vector>
  </HeadingPairs>
  <TitlesOfParts>
    <vt:vector size="6" baseType="lpstr">
      <vt:lpstr>не входящие в перечень</vt:lpstr>
      <vt:lpstr>стирка</vt:lpstr>
      <vt:lpstr>входящие в перечень</vt:lpstr>
      <vt:lpstr>входящие сверх нормы</vt:lpstr>
      <vt:lpstr>'входящие сверх нормы'!Область_печати</vt:lpstr>
      <vt:lpstr>стирка!Область_печати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Borbet</dc:creator>
  <cp:lastModifiedBy>Струй В.В.</cp:lastModifiedBy>
  <cp:lastPrinted>2025-02-13T12:39:21Z</cp:lastPrinted>
  <dcterms:created xsi:type="dcterms:W3CDTF">2011-07-26T09:57:47Z</dcterms:created>
  <dcterms:modified xsi:type="dcterms:W3CDTF">2025-02-19T11:25:29Z</dcterms:modified>
</cp:coreProperties>
</file>